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85" activeTab="0"/>
  </bookViews>
  <sheets>
    <sheet name="Hectares per Prov" sheetId="1" r:id="rId1"/>
    <sheet name="Softwood-Hardwood per Prov" sheetId="2" r:id="rId2"/>
    <sheet name="Distribution of sawmills" sheetId="3" r:id="rId3"/>
    <sheet name="Plantation area by mangt" sheetId="4" r:id="rId4"/>
    <sheet name="Roundwood Prod by Province 2005" sheetId="5" r:id="rId5"/>
    <sheet name="No.of Processing Plants" sheetId="6" r:id="rId6"/>
    <sheet name="Exorts &amp; Imports 2005" sheetId="7" r:id="rId7"/>
  </sheets>
  <definedNames/>
  <calcPr fullCalcOnLoad="1"/>
</workbook>
</file>

<file path=xl/sharedStrings.xml><?xml version="1.0" encoding="utf-8"?>
<sst xmlns="http://schemas.openxmlformats.org/spreadsheetml/2006/main" count="83" uniqueCount="57">
  <si>
    <t>Province</t>
  </si>
  <si>
    <t>Plantation Area</t>
  </si>
  <si>
    <t>Hectares</t>
  </si>
  <si>
    <t>%</t>
  </si>
  <si>
    <t>Difference</t>
  </si>
  <si>
    <t xml:space="preserve">Mpumalanga </t>
  </si>
  <si>
    <t xml:space="preserve">KwaZulu-Natal </t>
  </si>
  <si>
    <t xml:space="preserve">Eastern Cape  </t>
  </si>
  <si>
    <t xml:space="preserve">Western Cape  </t>
  </si>
  <si>
    <t xml:space="preserve">Total </t>
  </si>
  <si>
    <t>Source : DWAF 2004/2005</t>
  </si>
  <si>
    <t>PLANTATION AREA BY SPECIES / PROVINCE</t>
  </si>
  <si>
    <t>Plantation Area (Hectares)</t>
  </si>
  <si>
    <t>% of Total</t>
  </si>
  <si>
    <t>Softwood</t>
  </si>
  <si>
    <t>Hardwood</t>
  </si>
  <si>
    <t>Total</t>
  </si>
  <si>
    <t>Area</t>
  </si>
  <si>
    <t>Limpopo</t>
  </si>
  <si>
    <t>Mpumalanga</t>
  </si>
  <si>
    <t>North West</t>
  </si>
  <si>
    <t>Gauteng</t>
  </si>
  <si>
    <t>Free State</t>
  </si>
  <si>
    <t>KwaZulu Natal</t>
  </si>
  <si>
    <t>Eastern Cape</t>
  </si>
  <si>
    <t>Northern Cape</t>
  </si>
  <si>
    <t>Western Cape</t>
  </si>
  <si>
    <t>Total RSA</t>
  </si>
  <si>
    <t>Region</t>
  </si>
  <si>
    <t>Formal</t>
  </si>
  <si>
    <t>LCM</t>
  </si>
  <si>
    <t>Bushmills</t>
  </si>
  <si>
    <t>No. of Mills</t>
  </si>
  <si>
    <t>Approx. Volume Produced (m³)</t>
  </si>
  <si>
    <t>Mpumalanga, Limpopo &amp; NW</t>
  </si>
  <si>
    <t>Western/Northern Cape</t>
  </si>
  <si>
    <t>E.Cape, S Cape &amp; Border</t>
  </si>
  <si>
    <t>Source: Supply &amp; demand Study of softwood sawlog and sawn timber in S.Arica</t>
  </si>
  <si>
    <t xml:space="preserve">Geographical distribution by sawmill </t>
  </si>
  <si>
    <t>Mining Timber</t>
  </si>
  <si>
    <t>Pulpwood</t>
  </si>
  <si>
    <t>Other</t>
  </si>
  <si>
    <t>Sawlogs</t>
  </si>
  <si>
    <t>W. Cape</t>
  </si>
  <si>
    <t>E. Cape</t>
  </si>
  <si>
    <t>KZN</t>
  </si>
  <si>
    <t>Sawmills</t>
  </si>
  <si>
    <t>Pulp, Paper &amp; Board Mills</t>
  </si>
  <si>
    <t>Pole Plants</t>
  </si>
  <si>
    <t>Mining Timber Mills</t>
  </si>
  <si>
    <t>Pulp</t>
  </si>
  <si>
    <t>Paper</t>
  </si>
  <si>
    <t>Solid Wood</t>
  </si>
  <si>
    <t>Exported forest products 2005</t>
  </si>
  <si>
    <t>Imported forest products 2005</t>
  </si>
  <si>
    <t xml:space="preserve">Limpopo </t>
  </si>
  <si>
    <t xml:space="preserve">North West 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</si>
</sst>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"/>
    <numFmt numFmtId="175" formatCode="&quot;R&quot;\ #,##0.000"/>
    <numFmt numFmtId="176" formatCode="&quot;R&quot;\ #,##0.00;[Red]&quot;R&quot;\ #,##0.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.5"/>
      <name val="Arial"/>
      <family val="0"/>
    </font>
    <font>
      <b/>
      <i/>
      <sz val="11.5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.2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165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3" fontId="0" fillId="3" borderId="7" xfId="0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justify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Plantation area by species / Province</a:t>
            </a:r>
          </a:p>
        </c:rich>
      </c:tx>
      <c:layout/>
      <c:spPr>
        <a:noFill/>
        <a:ln>
          <a:noFill/>
        </a:ln>
      </c:spPr>
    </c:title>
    <c:view3D>
      <c:rotX val="89"/>
      <c:rotY val="44"/>
      <c:depthPercent val="100"/>
      <c:rAngAx val="1"/>
    </c:view3D>
    <c:plotArea>
      <c:layout>
        <c:manualLayout>
          <c:xMode val="edge"/>
          <c:yMode val="edge"/>
          <c:x val="0"/>
          <c:y val="0.15775"/>
          <c:w val="1"/>
          <c:h val="0.82775"/>
        </c:manualLayout>
      </c:layout>
      <c:bar3DChart>
        <c:barDir val="col"/>
        <c:grouping val="clustered"/>
        <c:varyColors val="0"/>
        <c:ser>
          <c:idx val="0"/>
          <c:order val="0"/>
          <c:tx>
            <c:v>Softwood</c:v>
          </c:tx>
          <c:spPr>
            <a:solidFill>
              <a:srgbClr val="008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('Softwood-Hardwood per Prov'!$B$5:$B$7,'Softwood-Hardwood per Prov'!$B$10:$B$11,'Softwood-Hardwood per Prov'!$B$13)</c:f>
              <c:strCache/>
            </c:strRef>
          </c:cat>
          <c:val>
            <c:numRef>
              <c:f>('Softwood-Hardwood per Prov'!$C$5:$C$7,'Softwood-Hardwood per Prov'!$C$10:$C$11,'Softwood-Hardwood per Prov'!$C$13)</c:f>
              <c:numCache/>
            </c:numRef>
          </c:val>
          <c:shape val="box"/>
        </c:ser>
        <c:ser>
          <c:idx val="1"/>
          <c:order val="1"/>
          <c:tx>
            <c:v>Hardwood</c:v>
          </c:tx>
          <c:spPr>
            <a:pattFill prst="pct5">
              <a:fgClr>
                <a:srgbClr val="FFFF99"/>
              </a:fgClr>
              <a:bgClr>
                <a:srgbClr val="008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('Softwood-Hardwood per Prov'!$B$5:$B$7,'Softwood-Hardwood per Prov'!$B$10:$B$11,'Softwood-Hardwood per Prov'!$B$13)</c:f>
              <c:strCache/>
            </c:strRef>
          </c:cat>
          <c:val>
            <c:numRef>
              <c:f>('Softwood-Hardwood per Prov'!$D$5:$D$7,'Softwood-Hardwood per Prov'!$D$10:$D$11,'Softwood-Hardwood per Prov'!$D$13)</c:f>
              <c:numCache/>
            </c:numRef>
          </c:val>
          <c:shape val="box"/>
        </c:ser>
        <c:ser>
          <c:idx val="2"/>
          <c:order val="2"/>
          <c:tx>
            <c:v>Total</c:v>
          </c:tx>
          <c:spPr>
            <a:pattFill prst="pct90">
              <a:fgClr>
                <a:srgbClr val="99CC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90">
                <a:fgClr>
                  <a:srgbClr val="99CC00"/>
                </a:fgClr>
                <a:bgClr>
                  <a:srgbClr val="000000"/>
                </a:bgClr>
              </a:pattFill>
            </c:spPr>
          </c:dPt>
          <c:cat>
            <c:strRef>
              <c:f>('Softwood-Hardwood per Prov'!$B$5:$B$7,'Softwood-Hardwood per Prov'!$B$10:$B$11,'Softwood-Hardwood per Prov'!$B$13)</c:f>
              <c:strCache/>
            </c:strRef>
          </c:cat>
          <c:val>
            <c:numRef>
              <c:f>('Softwood-Hardwood per Prov'!$E$5:$E$7,'Softwood-Hardwood per Prov'!$E$10:$E$11,'Softwood-Hardwood per Prov'!$E$13)</c:f>
              <c:numCache/>
            </c:numRef>
          </c:val>
          <c:shape val="box"/>
        </c:ser>
        <c:shape val="box"/>
        <c:axId val="10076475"/>
        <c:axId val="23579412"/>
      </c:bar3DChart>
      <c:catAx>
        <c:axId val="10076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1" u="none" baseline="0">
                <a:latin typeface="Arial"/>
                <a:ea typeface="Arial"/>
                <a:cs typeface="Arial"/>
              </a:defRPr>
            </a:pPr>
          </a:p>
        </c:txPr>
        <c:crossAx val="100764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Plantation area by management objectives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7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99CC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trellis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90">
                <a:fgClr>
                  <a:srgbClr val="FF00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pct90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'Plantation area by mangt'!$B$1:$E$1</c:f>
              <c:strCache/>
            </c:strRef>
          </c:cat>
          <c:val>
            <c:numRef>
              <c:f>'Plantation area by mangt'!$B$2:$E$2</c:f>
              <c:numCache/>
            </c:numRef>
          </c:val>
        </c:ser>
        <c:firstSliceAng val="270"/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Roundwood Production by Province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'Roundwood Prod by Province 2005'!$A$2</c:f>
              <c:strCache>
                <c:ptCount val="1"/>
                <c:pt idx="0">
                  <c:v>Softwood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'Roundwood Prod by Province 2005'!$B$1:$F$1</c:f>
              <c:strCache/>
            </c:strRef>
          </c:cat>
          <c:val>
            <c:numRef>
              <c:f>'Roundwood Prod by Province 2005'!$B$2:$F$2</c:f>
              <c:numCache/>
            </c:numRef>
          </c:val>
        </c:ser>
        <c:ser>
          <c:idx val="1"/>
          <c:order val="1"/>
          <c:tx>
            <c:strRef>
              <c:f>'Roundwood Prod by Province 2005'!$A$3</c:f>
              <c:strCache>
                <c:ptCount val="1"/>
                <c:pt idx="0">
                  <c:v>Hardwood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'Roundwood Prod by Province 2005'!$B$1:$F$1</c:f>
              <c:strCache/>
            </c:strRef>
          </c:cat>
          <c:val>
            <c:numRef>
              <c:f>'Roundwood Prod by Province 2005'!$B$3:$F$3</c:f>
              <c:numCache/>
            </c:numRef>
          </c:val>
        </c:ser>
        <c:axId val="10888117"/>
        <c:axId val="30884190"/>
      </c:barChart>
      <c:catAx>
        <c:axId val="10888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Million 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84190"/>
        <c:crosses val="autoZero"/>
        <c:auto val="1"/>
        <c:lblOffset val="100"/>
        <c:noMultiLvlLbl val="0"/>
      </c:catAx>
      <c:valAx>
        <c:axId val="30884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Total - 9,2 million m³ (Softwood) 
Total 12,8 miilion m³ (Hardwood)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8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processing plants by type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FF0000"/>
                </a:fgClr>
                <a:bgClr>
                  <a:srgbClr val="9999FF"/>
                </a:bgClr>
              </a:pattFill>
            </c:spPr>
          </c:dPt>
          <c:dPt>
            <c:idx val="1"/>
            <c:spPr>
              <a:pattFill prst="pct8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pattFill prst="pct5">
                <a:fgClr>
                  <a:srgbClr val="969696"/>
                </a:fgClr>
                <a:bgClr>
                  <a:srgbClr val="660066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'No.of Processing Plants'!$C$1:$G$1</c:f>
              <c:strCache/>
            </c:strRef>
          </c:cat>
          <c:val>
            <c:numRef>
              <c:f>'No.of Processing Plants'!$C$2:$G$2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Exported forest products 2005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'Exorts &amp; Imports 2005'!$B$2:$E$2</c:f>
              <c:strCache>
                <c:ptCount val="4"/>
                <c:pt idx="0">
                  <c:v>Pulp</c:v>
                </c:pt>
                <c:pt idx="1">
                  <c:v>Paper</c:v>
                </c:pt>
                <c:pt idx="2">
                  <c:v>Solid Wood</c:v>
                </c:pt>
                <c:pt idx="3">
                  <c:v>Other</c:v>
                </c:pt>
              </c:strCache>
            </c:strRef>
          </c:cat>
          <c:val>
            <c:numRef>
              <c:f>'Exorts &amp; Imports 2005'!$B$3:$E$3</c:f>
              <c:numCache>
                <c:ptCount val="4"/>
                <c:pt idx="0">
                  <c:v>2607.1</c:v>
                </c:pt>
                <c:pt idx="1">
                  <c:v>3218.3</c:v>
                </c:pt>
                <c:pt idx="2">
                  <c:v>3463</c:v>
                </c:pt>
                <c:pt idx="3">
                  <c:v>236.2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Imported forest products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tx>
            <c:v>Imported forest products 2005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'Exorts &amp; Imports 2005'!$I$2:$L$2</c:f>
              <c:strCache>
                <c:ptCount val="4"/>
                <c:pt idx="0">
                  <c:v>Pulp</c:v>
                </c:pt>
                <c:pt idx="1">
                  <c:v>Paper</c:v>
                </c:pt>
                <c:pt idx="2">
                  <c:v>Solid Wood</c:v>
                </c:pt>
                <c:pt idx="3">
                  <c:v>Other</c:v>
                </c:pt>
              </c:strCache>
            </c:strRef>
          </c:cat>
          <c:val>
            <c:numRef>
              <c:f>'Exorts &amp; Imports 2005'!$I$3:$L$3</c:f>
              <c:numCache>
                <c:ptCount val="4"/>
                <c:pt idx="0">
                  <c:v>242.9</c:v>
                </c:pt>
                <c:pt idx="1">
                  <c:v>3872.7</c:v>
                </c:pt>
                <c:pt idx="2">
                  <c:v>1954.7</c:v>
                </c:pt>
                <c:pt idx="3">
                  <c:v>8.4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15</xdr:row>
      <xdr:rowOff>9525</xdr:rowOff>
    </xdr:from>
    <xdr:to>
      <xdr:col>9</xdr:col>
      <xdr:colOff>180975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266700" y="2438400"/>
        <a:ext cx="52101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114300</xdr:rowOff>
    </xdr:from>
    <xdr:to>
      <xdr:col>8</xdr:col>
      <xdr:colOff>342900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838200" y="762000"/>
        <a:ext cx="4581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38100</xdr:rowOff>
    </xdr:from>
    <xdr:to>
      <xdr:col>9</xdr:col>
      <xdr:colOff>314325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733425" y="847725"/>
        <a:ext cx="5067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133350</xdr:rowOff>
    </xdr:from>
    <xdr:to>
      <xdr:col>6</xdr:col>
      <xdr:colOff>247650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600200" y="619125"/>
        <a:ext cx="45815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</xdr:row>
      <xdr:rowOff>152400</xdr:rowOff>
    </xdr:from>
    <xdr:to>
      <xdr:col>6</xdr:col>
      <xdr:colOff>552450</xdr:colOff>
      <xdr:row>16</xdr:row>
      <xdr:rowOff>133350</xdr:rowOff>
    </xdr:to>
    <xdr:graphicFrame>
      <xdr:nvGraphicFramePr>
        <xdr:cNvPr id="1" name="Chart 3"/>
        <xdr:cNvGraphicFramePr/>
      </xdr:nvGraphicFramePr>
      <xdr:xfrm>
        <a:off x="514350" y="638175"/>
        <a:ext cx="38385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495300</xdr:colOff>
      <xdr:row>4</xdr:row>
      <xdr:rowOff>19050</xdr:rowOff>
    </xdr:from>
    <xdr:to>
      <xdr:col>13</xdr:col>
      <xdr:colOff>542925</xdr:colOff>
      <xdr:row>16</xdr:row>
      <xdr:rowOff>142875</xdr:rowOff>
    </xdr:to>
    <xdr:graphicFrame>
      <xdr:nvGraphicFramePr>
        <xdr:cNvPr id="2" name="Chart 4"/>
        <xdr:cNvGraphicFramePr/>
      </xdr:nvGraphicFramePr>
      <xdr:xfrm>
        <a:off x="4905375" y="666750"/>
        <a:ext cx="38004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17.00390625" style="0" customWidth="1"/>
    <col min="4" max="4" width="8.00390625" style="0" customWidth="1"/>
    <col min="6" max="6" width="6.140625" style="0" customWidth="1"/>
    <col min="7" max="7" width="11.28125" style="0" customWidth="1"/>
  </cols>
  <sheetData>
    <row r="1" ht="10.5" customHeight="1"/>
    <row r="2" spans="2:7" ht="15" customHeight="1">
      <c r="B2" s="35" t="s">
        <v>0</v>
      </c>
      <c r="C2" s="36">
        <v>2005</v>
      </c>
      <c r="D2" s="36"/>
      <c r="E2" s="36">
        <v>2004</v>
      </c>
      <c r="F2" s="36"/>
      <c r="G2" s="35" t="s">
        <v>4</v>
      </c>
    </row>
    <row r="3" spans="2:7" ht="15" customHeight="1">
      <c r="B3" s="35"/>
      <c r="C3" s="36" t="s">
        <v>1</v>
      </c>
      <c r="D3" s="36"/>
      <c r="E3" s="36" t="s">
        <v>1</v>
      </c>
      <c r="F3" s="36"/>
      <c r="G3" s="35"/>
    </row>
    <row r="4" spans="2:7" ht="15" customHeight="1">
      <c r="B4" s="35"/>
      <c r="C4" s="9" t="s">
        <v>2</v>
      </c>
      <c r="D4" s="9" t="s">
        <v>3</v>
      </c>
      <c r="E4" s="9" t="s">
        <v>2</v>
      </c>
      <c r="F4" s="9" t="s">
        <v>3</v>
      </c>
      <c r="G4" s="9" t="s">
        <v>2</v>
      </c>
    </row>
    <row r="5" spans="2:7" ht="15" customHeight="1">
      <c r="B5" s="1" t="s">
        <v>55</v>
      </c>
      <c r="C5" s="2">
        <v>51987</v>
      </c>
      <c r="D5" s="3">
        <f>SUM(C5/C11*100)</f>
        <v>3.8983593551401095</v>
      </c>
      <c r="E5" s="4">
        <v>60451</v>
      </c>
      <c r="F5" s="3">
        <f>SUM(E5/E11*100)</f>
        <v>4.513687184625792</v>
      </c>
      <c r="G5" s="1">
        <v>-8464</v>
      </c>
    </row>
    <row r="6" spans="2:7" ht="15" customHeight="1">
      <c r="B6" s="1" t="s">
        <v>5</v>
      </c>
      <c r="C6" s="2">
        <v>525140</v>
      </c>
      <c r="D6" s="3">
        <f>SUM(C6/C11*100)</f>
        <v>39.378776073985364</v>
      </c>
      <c r="E6" s="4">
        <v>526212</v>
      </c>
      <c r="F6" s="3">
        <f>SUM(E6/E11*100)</f>
        <v>39.29060496594444</v>
      </c>
      <c r="G6" s="4">
        <f aca="true" t="shared" si="0" ref="G6:G11">SUM(C6-E6)</f>
        <v>-1072</v>
      </c>
    </row>
    <row r="7" spans="2:7" ht="15" customHeight="1">
      <c r="B7" s="1" t="s">
        <v>56</v>
      </c>
      <c r="C7" s="2">
        <v>101</v>
      </c>
      <c r="D7" s="3">
        <f>SUM(C7/C11*100)</f>
        <v>0.007573706789565681</v>
      </c>
      <c r="E7" s="4">
        <v>107</v>
      </c>
      <c r="F7" s="3">
        <f>SUM(E7/E11*100)</f>
        <v>0.007989355490479227</v>
      </c>
      <c r="G7" s="4">
        <f t="shared" si="0"/>
        <v>-6</v>
      </c>
    </row>
    <row r="8" spans="2:7" ht="15" customHeight="1">
      <c r="B8" s="5" t="s">
        <v>6</v>
      </c>
      <c r="C8" s="6">
        <v>539909</v>
      </c>
      <c r="D8" s="7">
        <f>SUM(C8/C11*100)</f>
        <v>40.48626197076849</v>
      </c>
      <c r="E8" s="8">
        <v>538474</v>
      </c>
      <c r="F8" s="7">
        <f>SUM(E8/E11*100)</f>
        <v>40.20617017177861</v>
      </c>
      <c r="G8" s="8">
        <f t="shared" si="0"/>
        <v>1435</v>
      </c>
    </row>
    <row r="9" spans="2:7" ht="15" customHeight="1">
      <c r="B9" s="1" t="s">
        <v>7</v>
      </c>
      <c r="C9" s="2">
        <v>156847</v>
      </c>
      <c r="D9" s="3">
        <f>SUM(C9/C11*100)</f>
        <v>11.761516721019886</v>
      </c>
      <c r="E9" s="4">
        <v>152378</v>
      </c>
      <c r="F9" s="3">
        <f>SUM(E9/E11*100)</f>
        <v>11.377588887179847</v>
      </c>
      <c r="G9" s="4">
        <f t="shared" si="0"/>
        <v>4469</v>
      </c>
    </row>
    <row r="10" spans="2:7" ht="15" customHeight="1">
      <c r="B10" s="1" t="s">
        <v>8</v>
      </c>
      <c r="C10" s="2">
        <v>59577</v>
      </c>
      <c r="D10" s="3">
        <f>SUM(C10/C11*100)</f>
        <v>4.467512172296581</v>
      </c>
      <c r="E10" s="4">
        <v>61660</v>
      </c>
      <c r="F10" s="3">
        <f>SUM(E10/E11*100)</f>
        <v>4.603959434980833</v>
      </c>
      <c r="G10" s="4">
        <f t="shared" si="0"/>
        <v>-2083</v>
      </c>
    </row>
    <row r="11" spans="2:7" ht="15" customHeight="1">
      <c r="B11" s="9" t="s">
        <v>9</v>
      </c>
      <c r="C11" s="10">
        <f>SUM(C5:C10)</f>
        <v>1333561</v>
      </c>
      <c r="D11" s="11">
        <f>SUM(C11/C11*100)</f>
        <v>100</v>
      </c>
      <c r="E11" s="12">
        <f>SUM(E5:E10)</f>
        <v>1339282</v>
      </c>
      <c r="F11" s="9">
        <f>SUM(F5:F10)</f>
        <v>100.00000000000001</v>
      </c>
      <c r="G11" s="12">
        <f t="shared" si="0"/>
        <v>-5721</v>
      </c>
    </row>
    <row r="12" ht="15" customHeight="1">
      <c r="B12" t="s">
        <v>10</v>
      </c>
    </row>
  </sheetData>
  <mergeCells count="6">
    <mergeCell ref="G2:G3"/>
    <mergeCell ref="B2:B4"/>
    <mergeCell ref="E3:F3"/>
    <mergeCell ref="C3:D3"/>
    <mergeCell ref="C2:D2"/>
    <mergeCell ref="E2:F2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2.8515625" style="0" bestFit="1" customWidth="1"/>
  </cols>
  <sheetData>
    <row r="2" spans="2:6" ht="12.75">
      <c r="B2" s="37" t="s">
        <v>11</v>
      </c>
      <c r="C2" s="38"/>
      <c r="D2" s="38"/>
      <c r="E2" s="38"/>
      <c r="F2" s="39"/>
    </row>
    <row r="3" spans="2:6" ht="12.75">
      <c r="B3" s="40" t="s">
        <v>0</v>
      </c>
      <c r="C3" s="42" t="s">
        <v>12</v>
      </c>
      <c r="D3" s="43"/>
      <c r="E3" s="44"/>
      <c r="F3" s="13" t="s">
        <v>13</v>
      </c>
    </row>
    <row r="4" spans="2:6" ht="12.75">
      <c r="B4" s="41"/>
      <c r="C4" s="14" t="s">
        <v>14</v>
      </c>
      <c r="D4" s="15" t="s">
        <v>15</v>
      </c>
      <c r="E4" s="16" t="s">
        <v>16</v>
      </c>
      <c r="F4" s="17" t="s">
        <v>17</v>
      </c>
    </row>
    <row r="5" spans="2:6" ht="12.75">
      <c r="B5" s="18" t="s">
        <v>18</v>
      </c>
      <c r="C5" s="19">
        <v>27816</v>
      </c>
      <c r="D5" s="19">
        <v>24171</v>
      </c>
      <c r="E5" s="19">
        <f>SUM(C5:D5)</f>
        <v>51987</v>
      </c>
      <c r="F5" s="20">
        <v>3.9</v>
      </c>
    </row>
    <row r="6" spans="2:6" ht="12.75">
      <c r="B6" s="18" t="s">
        <v>19</v>
      </c>
      <c r="C6" s="19">
        <v>317307</v>
      </c>
      <c r="D6" s="19">
        <v>207833</v>
      </c>
      <c r="E6" s="19">
        <f aca="true" t="shared" si="0" ref="E6:E13">SUM(C6:D6)</f>
        <v>525140</v>
      </c>
      <c r="F6" s="20">
        <v>39.4</v>
      </c>
    </row>
    <row r="7" spans="2:6" ht="12.75">
      <c r="B7" s="18" t="s">
        <v>20</v>
      </c>
      <c r="C7" s="19">
        <v>101</v>
      </c>
      <c r="D7" s="19">
        <v>0</v>
      </c>
      <c r="E7" s="19">
        <f t="shared" si="0"/>
        <v>101</v>
      </c>
      <c r="F7" s="20">
        <v>0</v>
      </c>
    </row>
    <row r="8" spans="2:6" ht="12.75">
      <c r="B8" s="18" t="s">
        <v>21</v>
      </c>
      <c r="C8" s="19">
        <v>0</v>
      </c>
      <c r="D8" s="19">
        <v>0</v>
      </c>
      <c r="E8" s="19">
        <f t="shared" si="0"/>
        <v>0</v>
      </c>
      <c r="F8" s="20">
        <v>0</v>
      </c>
    </row>
    <row r="9" spans="2:6" ht="12.75">
      <c r="B9" s="18" t="s">
        <v>22</v>
      </c>
      <c r="C9" s="19">
        <v>0</v>
      </c>
      <c r="D9" s="19">
        <v>0</v>
      </c>
      <c r="E9" s="19">
        <f t="shared" si="0"/>
        <v>0</v>
      </c>
      <c r="F9" s="20">
        <v>0</v>
      </c>
    </row>
    <row r="10" spans="2:6" ht="12.75">
      <c r="B10" s="18" t="s">
        <v>23</v>
      </c>
      <c r="C10" s="19">
        <v>183554</v>
      </c>
      <c r="D10" s="19">
        <v>356355</v>
      </c>
      <c r="E10" s="19">
        <f t="shared" si="0"/>
        <v>539909</v>
      </c>
      <c r="F10" s="20">
        <v>40.5</v>
      </c>
    </row>
    <row r="11" spans="2:6" ht="12.75">
      <c r="B11" s="18" t="s">
        <v>24</v>
      </c>
      <c r="C11" s="19">
        <v>135112</v>
      </c>
      <c r="D11" s="19">
        <v>21735</v>
      </c>
      <c r="E11" s="19">
        <f t="shared" si="0"/>
        <v>156847</v>
      </c>
      <c r="F11" s="20">
        <v>11.8</v>
      </c>
    </row>
    <row r="12" spans="2:6" ht="12.75">
      <c r="B12" s="18" t="s">
        <v>25</v>
      </c>
      <c r="C12" s="19">
        <v>0</v>
      </c>
      <c r="D12" s="19">
        <v>0</v>
      </c>
      <c r="E12" s="19">
        <f t="shared" si="0"/>
        <v>0</v>
      </c>
      <c r="F12" s="20">
        <v>0</v>
      </c>
    </row>
    <row r="13" spans="2:6" ht="12.75">
      <c r="B13" s="18" t="s">
        <v>26</v>
      </c>
      <c r="C13" s="19">
        <v>57466</v>
      </c>
      <c r="D13" s="19">
        <v>2111</v>
      </c>
      <c r="E13" s="19">
        <f t="shared" si="0"/>
        <v>59577</v>
      </c>
      <c r="F13" s="20">
        <v>4.5</v>
      </c>
    </row>
    <row r="14" spans="2:6" ht="12.75">
      <c r="B14" s="21" t="s">
        <v>27</v>
      </c>
      <c r="C14" s="22">
        <f>SUM(C5:C13)</f>
        <v>721356</v>
      </c>
      <c r="D14" s="22">
        <f>SUM(D5:D13)</f>
        <v>612205</v>
      </c>
      <c r="E14" s="22">
        <f>SUM(E5:E13)</f>
        <v>1333561</v>
      </c>
      <c r="F14" s="23">
        <v>100</v>
      </c>
    </row>
  </sheetData>
  <mergeCells count="3">
    <mergeCell ref="B2:F2"/>
    <mergeCell ref="B3:B4"/>
    <mergeCell ref="C3:E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9921875" style="0" customWidth="1"/>
  </cols>
  <sheetData>
    <row r="1" spans="2:10" ht="12.75">
      <c r="B1" s="45" t="s">
        <v>38</v>
      </c>
      <c r="C1" s="46"/>
      <c r="D1" s="46"/>
      <c r="E1" s="46"/>
      <c r="F1" s="46"/>
      <c r="G1" s="46"/>
      <c r="H1" s="46"/>
      <c r="I1" s="46"/>
      <c r="J1" s="47"/>
    </row>
    <row r="2" spans="2:10" ht="12.75">
      <c r="B2" s="48"/>
      <c r="C2" s="49"/>
      <c r="D2" s="49"/>
      <c r="E2" s="49"/>
      <c r="F2" s="49"/>
      <c r="G2" s="49"/>
      <c r="H2" s="49"/>
      <c r="I2" s="49"/>
      <c r="J2" s="50"/>
    </row>
    <row r="3" spans="2:10" ht="12.75">
      <c r="B3" s="24" t="s">
        <v>28</v>
      </c>
      <c r="C3" s="25" t="s">
        <v>29</v>
      </c>
      <c r="D3" s="25"/>
      <c r="E3" s="25" t="s">
        <v>30</v>
      </c>
      <c r="F3" s="25"/>
      <c r="G3" s="25" t="s">
        <v>31</v>
      </c>
      <c r="H3" s="25"/>
      <c r="I3" s="25" t="s">
        <v>16</v>
      </c>
      <c r="J3" s="25"/>
    </row>
    <row r="4" spans="2:10" ht="51">
      <c r="B4" s="26"/>
      <c r="C4" s="27" t="s">
        <v>32</v>
      </c>
      <c r="D4" s="27" t="s">
        <v>33</v>
      </c>
      <c r="E4" s="27" t="s">
        <v>32</v>
      </c>
      <c r="F4" s="27" t="s">
        <v>33</v>
      </c>
      <c r="G4" s="27" t="s">
        <v>32</v>
      </c>
      <c r="H4" s="27" t="s">
        <v>33</v>
      </c>
      <c r="I4" s="27" t="s">
        <v>32</v>
      </c>
      <c r="J4" s="28" t="s">
        <v>33</v>
      </c>
    </row>
    <row r="5" spans="2:10" ht="12.75">
      <c r="B5" s="26" t="s">
        <v>34</v>
      </c>
      <c r="C5" s="26">
        <v>22</v>
      </c>
      <c r="D5" s="26">
        <v>956000</v>
      </c>
      <c r="E5" s="26">
        <v>44</v>
      </c>
      <c r="F5" s="26">
        <v>309000</v>
      </c>
      <c r="G5" s="26">
        <v>45</v>
      </c>
      <c r="H5" s="26">
        <v>34200</v>
      </c>
      <c r="I5" s="26">
        <v>111</v>
      </c>
      <c r="J5" s="26">
        <f>SUM(D5+F5+H5)</f>
        <v>1299200</v>
      </c>
    </row>
    <row r="6" spans="2:10" ht="12.75">
      <c r="B6" s="26" t="s">
        <v>23</v>
      </c>
      <c r="C6" s="26">
        <v>11</v>
      </c>
      <c r="D6" s="26">
        <v>265000</v>
      </c>
      <c r="E6" s="26">
        <v>26</v>
      </c>
      <c r="F6" s="26">
        <v>168000</v>
      </c>
      <c r="G6" s="26">
        <v>40</v>
      </c>
      <c r="H6" s="26">
        <v>30400</v>
      </c>
      <c r="I6" s="26">
        <v>77</v>
      </c>
      <c r="J6" s="26">
        <f>SUM(D6+F6+H6)</f>
        <v>463400</v>
      </c>
    </row>
    <row r="7" spans="2:10" ht="12.75">
      <c r="B7" s="26" t="s">
        <v>35</v>
      </c>
      <c r="C7" s="26">
        <v>6</v>
      </c>
      <c r="D7" s="26">
        <v>226000</v>
      </c>
      <c r="E7" s="26">
        <v>17</v>
      </c>
      <c r="F7" s="26">
        <v>52000</v>
      </c>
      <c r="G7" s="26">
        <v>25</v>
      </c>
      <c r="H7" s="26">
        <v>19000</v>
      </c>
      <c r="I7" s="26">
        <v>48</v>
      </c>
      <c r="J7" s="26">
        <f>SUM(D7+F7+H7)</f>
        <v>297000</v>
      </c>
    </row>
    <row r="8" spans="2:10" ht="12.75">
      <c r="B8" s="26" t="s">
        <v>36</v>
      </c>
      <c r="C8" s="26">
        <v>6</v>
      </c>
      <c r="D8" s="26">
        <v>255000</v>
      </c>
      <c r="E8" s="26">
        <v>19</v>
      </c>
      <c r="F8" s="26">
        <v>98600</v>
      </c>
      <c r="G8" s="26">
        <v>120</v>
      </c>
      <c r="H8" s="26">
        <v>91300</v>
      </c>
      <c r="I8" s="26">
        <v>145</v>
      </c>
      <c r="J8" s="26">
        <f>SUM(D8+F8+H8)</f>
        <v>444900</v>
      </c>
    </row>
    <row r="9" spans="2:10" ht="12.75">
      <c r="B9" s="24" t="s">
        <v>16</v>
      </c>
      <c r="C9" s="24">
        <f aca="true" t="shared" si="0" ref="C9:I9">SUM(C5:C8)</f>
        <v>45</v>
      </c>
      <c r="D9" s="24">
        <f t="shared" si="0"/>
        <v>1702000</v>
      </c>
      <c r="E9" s="24">
        <f t="shared" si="0"/>
        <v>106</v>
      </c>
      <c r="F9" s="24">
        <f t="shared" si="0"/>
        <v>627600</v>
      </c>
      <c r="G9" s="24">
        <f t="shared" si="0"/>
        <v>230</v>
      </c>
      <c r="H9" s="24">
        <f t="shared" si="0"/>
        <v>174900</v>
      </c>
      <c r="I9" s="24">
        <f t="shared" si="0"/>
        <v>381</v>
      </c>
      <c r="J9" s="24">
        <f>SUM(D9+F9+H9)</f>
        <v>2504500</v>
      </c>
    </row>
    <row r="11" ht="12.75">
      <c r="B11" s="29" t="s">
        <v>37</v>
      </c>
    </row>
  </sheetData>
  <mergeCells count="1">
    <mergeCell ref="B1:J2"/>
  </mergeCells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"/>
  <sheetViews>
    <sheetView showGridLines="0" workbookViewId="0" topLeftCell="A1">
      <selection activeCell="A1" sqref="A1"/>
    </sheetView>
  </sheetViews>
  <sheetFormatPr defaultColWidth="9.140625" defaultRowHeight="12.75"/>
  <cols>
    <col min="3" max="3" width="12.140625" style="0" customWidth="1"/>
  </cols>
  <sheetData>
    <row r="1" spans="2:5" ht="12.75">
      <c r="B1" t="s">
        <v>40</v>
      </c>
      <c r="C1" t="s">
        <v>39</v>
      </c>
      <c r="D1" t="s">
        <v>41</v>
      </c>
      <c r="E1" t="s">
        <v>42</v>
      </c>
    </row>
    <row r="2" spans="2:5" ht="12.75">
      <c r="B2" s="30">
        <v>741736</v>
      </c>
      <c r="C2" s="30">
        <v>42205</v>
      </c>
      <c r="D2" s="30">
        <v>37796</v>
      </c>
      <c r="E2" s="30">
        <v>511823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showGridLines="0" workbookViewId="0" topLeftCell="A1">
      <selection activeCell="A1" sqref="A1"/>
    </sheetView>
  </sheetViews>
  <sheetFormatPr defaultColWidth="9.140625" defaultRowHeight="12.75"/>
  <sheetData>
    <row r="1" spans="2:6" ht="12.75">
      <c r="B1" t="s">
        <v>43</v>
      </c>
      <c r="C1" t="s">
        <v>18</v>
      </c>
      <c r="D1" t="s">
        <v>44</v>
      </c>
      <c r="E1" t="s">
        <v>19</v>
      </c>
      <c r="F1" t="s">
        <v>45</v>
      </c>
    </row>
    <row r="2" spans="1:6" ht="12.75">
      <c r="A2" t="s">
        <v>14</v>
      </c>
      <c r="B2">
        <v>0.511534</v>
      </c>
      <c r="C2">
        <v>0.411829</v>
      </c>
      <c r="D2">
        <v>1.094271</v>
      </c>
      <c r="E2">
        <v>4.568003</v>
      </c>
      <c r="F2">
        <v>2.629818</v>
      </c>
    </row>
    <row r="3" spans="1:6" ht="12.75">
      <c r="A3" t="s">
        <v>15</v>
      </c>
      <c r="B3">
        <v>0.011842</v>
      </c>
      <c r="C3">
        <v>0.474705</v>
      </c>
      <c r="D3">
        <v>0.316208</v>
      </c>
      <c r="E3">
        <v>4.235625</v>
      </c>
      <c r="F3">
        <v>7.722502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8"/>
  <sheetViews>
    <sheetView showGridLines="0" workbookViewId="0" topLeftCell="A1">
      <selection activeCell="A1" sqref="A1"/>
    </sheetView>
  </sheetViews>
  <sheetFormatPr defaultColWidth="9.140625" defaultRowHeight="12.75"/>
  <cols>
    <col min="3" max="4" width="22.8515625" style="0" bestFit="1" customWidth="1"/>
    <col min="5" max="5" width="15.8515625" style="0" bestFit="1" customWidth="1"/>
  </cols>
  <sheetData>
    <row r="1" spans="3:7" ht="12.75">
      <c r="C1" t="s">
        <v>46</v>
      </c>
      <c r="D1" t="s">
        <v>47</v>
      </c>
      <c r="E1" t="s">
        <v>49</v>
      </c>
      <c r="F1" t="s">
        <v>41</v>
      </c>
      <c r="G1" t="s">
        <v>48</v>
      </c>
    </row>
    <row r="2" spans="3:8" ht="12.75">
      <c r="C2">
        <v>115</v>
      </c>
      <c r="D2">
        <v>25</v>
      </c>
      <c r="E2">
        <v>16</v>
      </c>
      <c r="F2">
        <v>6</v>
      </c>
      <c r="G2">
        <v>49</v>
      </c>
      <c r="H2">
        <f>SUM(C2:G2)</f>
        <v>211</v>
      </c>
    </row>
    <row r="8" ht="12.75">
      <c r="D8" s="3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3"/>
  <sheetViews>
    <sheetView showGridLines="0" workbookViewId="0" topLeftCell="A1">
      <selection activeCell="A1" sqref="A1"/>
    </sheetView>
  </sheetViews>
  <sheetFormatPr defaultColWidth="9.140625" defaultRowHeight="12.75"/>
  <cols>
    <col min="2" max="3" width="9.28125" style="0" bestFit="1" customWidth="1"/>
    <col min="4" max="4" width="10.7109375" style="0" bestFit="1" customWidth="1"/>
    <col min="5" max="6" width="9.28125" style="0" bestFit="1" customWidth="1"/>
    <col min="11" max="11" width="10.57421875" style="0" bestFit="1" customWidth="1"/>
  </cols>
  <sheetData>
    <row r="1" spans="2:13" ht="12.75">
      <c r="B1" s="51" t="s">
        <v>53</v>
      </c>
      <c r="C1" s="51"/>
      <c r="D1" s="51"/>
      <c r="E1" s="51"/>
      <c r="F1" s="51"/>
      <c r="I1" s="51" t="s">
        <v>54</v>
      </c>
      <c r="J1" s="51"/>
      <c r="K1" s="51"/>
      <c r="L1" s="51"/>
      <c r="M1" s="51"/>
    </row>
    <row r="2" spans="2:13" ht="12.75">
      <c r="B2" t="s">
        <v>50</v>
      </c>
      <c r="C2" t="s">
        <v>51</v>
      </c>
      <c r="D2" t="s">
        <v>52</v>
      </c>
      <c r="E2" t="s">
        <v>41</v>
      </c>
      <c r="F2" t="s">
        <v>16</v>
      </c>
      <c r="I2" t="s">
        <v>50</v>
      </c>
      <c r="J2" t="s">
        <v>51</v>
      </c>
      <c r="K2" t="s">
        <v>52</v>
      </c>
      <c r="L2" t="s">
        <v>41</v>
      </c>
      <c r="M2" t="s">
        <v>16</v>
      </c>
    </row>
    <row r="3" spans="2:13" ht="12.75">
      <c r="B3" s="33">
        <v>2607.1</v>
      </c>
      <c r="C3" s="33">
        <v>3218.3</v>
      </c>
      <c r="D3" s="33">
        <v>3463</v>
      </c>
      <c r="E3" s="33">
        <v>236.2</v>
      </c>
      <c r="F3" s="32">
        <f>SUM(B3:E3)</f>
        <v>9524.6</v>
      </c>
      <c r="I3" s="34">
        <v>242.9</v>
      </c>
      <c r="J3" s="34">
        <v>3872.7</v>
      </c>
      <c r="K3" s="34">
        <v>1954.7</v>
      </c>
      <c r="L3" s="34">
        <v>8.4</v>
      </c>
      <c r="M3" s="34">
        <f>SUM(I3:L3)</f>
        <v>6078.699999999999</v>
      </c>
    </row>
  </sheetData>
  <mergeCells count="2">
    <mergeCell ref="B1:F1"/>
    <mergeCell ref="I1:M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D.Rockman</dc:creator>
  <cp:keywords/>
  <dc:description/>
  <cp:lastModifiedBy>Rekha Main</cp:lastModifiedBy>
  <cp:lastPrinted>2007-09-04T10:41:37Z</cp:lastPrinted>
  <dcterms:created xsi:type="dcterms:W3CDTF">2007-09-03T15:17:41Z</dcterms:created>
  <dcterms:modified xsi:type="dcterms:W3CDTF">2007-11-21T09:42:17Z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