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<sst xmlns="http://schemas.openxmlformats.org/spreadsheetml/2006/main" count="413" uniqueCount="147">
  <si>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</si>
  <si>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</si>
  <si>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</si>
  <si>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</si>
  <si>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</si>
  <si>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</si>
  <si>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</si>
  <si>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</si>
  <si>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</si>
  <si>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</si>
  <si>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</si>
  <si>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</si>
  <si>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</si>
  <si>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</si>
  <si>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</si>
  <si>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</si>
  <si>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</si>
  <si>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</si>
  <si>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</si>
  <si>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</si>
  <si>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</si>
  <si>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</si>
  <si>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</si>
  <si>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</si>
  <si>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</si>
  <si>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</si>
  <si>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</si>
  <si>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</si>
  <si>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</si>
  <si>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</si>
  <si>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</si>
  <si>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</si>
  <si>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</si>
  <si>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</si>
  <si>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</si>
  <si>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</si>
  <si>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</si>
  <si>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</si>
  <si>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</si>
  <si>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</si>
  <si>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</si>
  <si>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</si>
  <si>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</si>
  <si>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</si>
  <si>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</si>
  <si>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</si>
  <si>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</si>
  <si>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</si>
  <si>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</si>
  <si>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</si>
  <si>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</si>
  <si>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</si>
  <si>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</si>
  <si>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</si>
  <si>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</si>
  <si>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</si>
  <si>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</si>
  <si>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</si>
  <si>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</si>
  <si>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</si>
  <si>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</si>
  <si>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</si>
  <si>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</si>
  <si>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</si>
  <si>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</si>
  <si>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</si>
  <si>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</si>
  <si>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</si>
  <si>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</si>
  <si>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</si>
  <si>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</si>
  <si>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</si>
  <si>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</si>
  <si>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</si>
  <si>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</si>
  <si>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</si>
  <si>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</si>
  <si>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</si>
  <si>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</si>
  <si>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</si>
  <si>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</si>
  <si>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</si>
  <si>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</si>
  <si>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</si>
  <si>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</si>
  <si>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</si>
  <si>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</si>
  <si>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</si>
  <si>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</si>
  <si>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</si>
  <si>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</si>
  <si>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</si>
  <si>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</si>
  <si>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</si>
  <si>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</si>
  <si>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</si>
  <si>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</si>
  <si>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</si>
  <si>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</si>
  <si>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</si>
  <si>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</si>
  <si>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</si>
  <si>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</si>
  <si>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</si>
  <si>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</si>
  <si>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</si>
  <si>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</si>
  <si>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</si>
  <si>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</si>
  <si>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</si>
  <si>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</si>
  <si>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</si>
  <si>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</si>
  <si>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</si>
  <si>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</si>
  <si>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</si>
  <si>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</si>
  <si>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</si>
  <si>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</si>
  <si>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</si>
  <si>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</si>
  <si>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</si>
  <si>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</si>
  <si>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</si>
  <si>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</si>
  <si>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</si>
  <si>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</si>
  <si>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</si>
  <si>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</si>
  <si>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</si>
  <si>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</si>
  <si>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1203 - Gasohol, Gasoline, Motor spirit, Petrol</t>
  </si>
  <si>
    <t>1268 - Petroleum distillates, n.o.s., Petroleum Products, n.o.s</t>
  </si>
  <si>
    <t>1863 - Fuel, aviation, turbine engine</t>
  </si>
  <si>
    <t>1951 - Argon, refrigerated liquid (cryogenic liquid)</t>
  </si>
  <si>
    <t>1999 - Tars (liquid) / Asphalt</t>
  </si>
  <si>
    <t>2582 - Ferric chloride, solution</t>
  </si>
  <si>
    <t>3291 - Medical waste, n.o.s. / Regulated medical waste, n.o.s.</t>
  </si>
  <si>
    <t>3375 - Ammonium nitrate (gel, suspension, emulsion)</t>
  </si>
  <si>
    <t xml:space="preserve"> </t>
  </si>
  <si>
    <t>NORTH-BOUND</t>
  </si>
  <si>
    <t>SOUTH-BOUND</t>
  </si>
  <si>
    <t>-</t>
  </si>
  <si>
    <t>002-R23-Volksrust-Standerton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</si>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</sst>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24" borderId="0" xfId="0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0" xfId="0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24" borderId="21" xfId="0" applyFill="1" applyBorder="1" applyAlignment="1">
      <alignment/>
    </xf>
    <xf numFmtId="178" fontId="0" fillId="0" borderId="22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5"/>
          <c:w val="0.9282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15"/>
          <c:y val="0.12525"/>
          <c:w val="0.414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5"/>
          <c:w val="0.928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5"/>
          <c:y val="0.125"/>
          <c:w val="0.364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Type'!$D$3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Type'!$C$4:$C$15</c:f>
              <c:strCache/>
            </c:strRef>
          </c:cat>
          <c:val>
            <c:numRef>
              <c:f>'Vehicle Type'!$D$4:$D$15</c:f>
              <c:numCache/>
            </c:numRef>
          </c:val>
        </c:ser>
        <c:ser>
          <c:idx val="1"/>
          <c:order val="1"/>
          <c:tx>
            <c:strRef>
              <c:f>'Vehicle Type'!$E$3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Type'!$C$4:$C$15</c:f>
              <c:strCache/>
            </c:strRef>
          </c:cat>
          <c:val>
            <c:numRef>
              <c:f>'Vehicle Type'!$E$4:$E$15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5"/>
          <c:y val="0.1225"/>
          <c:w val="0.376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46512020"/>
        <c:axId val="15954997"/>
      </c:lineChart>
      <c:catAx>
        <c:axId val="4651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"/>
          <c:y val="0.127"/>
          <c:w val="0.479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75"/>
          <c:y val="0.11825"/>
          <c:w val="0.402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0.366</c:v>
                </c:pt>
                <c:pt idx="2">
                  <c:v>0.821</c:v>
                </c:pt>
                <c:pt idx="3">
                  <c:v>0</c:v>
                </c:pt>
                <c:pt idx="4">
                  <c:v>0</c:v>
                </c:pt>
                <c:pt idx="5">
                  <c:v>6.711</c:v>
                </c:pt>
                <c:pt idx="6">
                  <c:v>21.788</c:v>
                </c:pt>
                <c:pt idx="7">
                  <c:v>1.919</c:v>
                </c:pt>
                <c:pt idx="8">
                  <c:v>1.612</c:v>
                </c:pt>
                <c:pt idx="9">
                  <c:v>1.597</c:v>
                </c:pt>
                <c:pt idx="10">
                  <c:v>13.714</c:v>
                </c:pt>
                <c:pt idx="11">
                  <c:v>3.766</c:v>
                </c:pt>
                <c:pt idx="12">
                  <c:v>5.26</c:v>
                </c:pt>
                <c:pt idx="13">
                  <c:v>40.938</c:v>
                </c:pt>
                <c:pt idx="14">
                  <c:v>0.733</c:v>
                </c:pt>
                <c:pt idx="15">
                  <c:v>0.777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0.352</c:v>
                </c:pt>
                <c:pt idx="1">
                  <c:v>1.928</c:v>
                </c:pt>
                <c:pt idx="2">
                  <c:v>1.182</c:v>
                </c:pt>
                <c:pt idx="3">
                  <c:v>0</c:v>
                </c:pt>
                <c:pt idx="4">
                  <c:v>0</c:v>
                </c:pt>
                <c:pt idx="5">
                  <c:v>7.15</c:v>
                </c:pt>
                <c:pt idx="6">
                  <c:v>4.433</c:v>
                </c:pt>
                <c:pt idx="7">
                  <c:v>2.125</c:v>
                </c:pt>
                <c:pt idx="8">
                  <c:v>0</c:v>
                </c:pt>
                <c:pt idx="9">
                  <c:v>2.998</c:v>
                </c:pt>
                <c:pt idx="10">
                  <c:v>37.509</c:v>
                </c:pt>
                <c:pt idx="11">
                  <c:v>4.56</c:v>
                </c:pt>
                <c:pt idx="12">
                  <c:v>4.208</c:v>
                </c:pt>
                <c:pt idx="13">
                  <c:v>32.808</c:v>
                </c:pt>
                <c:pt idx="14">
                  <c:v>0.746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tickLblSkip val="1"/>
        <c:noMultiLvlLbl val="0"/>
      </c:catAx>
      <c:valAx>
        <c:axId val="5801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4"/>
          <c:y val="0.123"/>
          <c:w val="0.39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175"/>
          <c:y val="0.11375"/>
          <c:w val="0.42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809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809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590550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90500" y="3238500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524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524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71450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 t="s">
        <v>139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143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6" t="s">
        <v>140</v>
      </c>
      <c r="E5" s="56" t="s">
        <v>141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27.577999114990234</v>
      </c>
      <c r="E6" s="21">
        <v>23.875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4.556000232696533</v>
      </c>
      <c r="E7" s="21">
        <v>5.675000190734863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3.3570001125335693</v>
      </c>
      <c r="E8" s="21">
        <v>4.500999927520752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6.235000133514404</v>
      </c>
      <c r="E9" s="21">
        <v>9.58899974822998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32.854000091552734</v>
      </c>
      <c r="E10" s="21">
        <v>25.440000534057617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21.822999954223633</v>
      </c>
      <c r="E11" s="21">
        <v>29.159000396728516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3.5969998836517334</v>
      </c>
      <c r="E12" s="21">
        <v>1.7610000371932983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99.99999952316284</v>
      </c>
      <c r="E13" s="23">
        <f>SUM(E6:E12)</f>
        <v>100.00000083446503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6" t="s">
        <v>140</v>
      </c>
      <c r="E18" s="56" t="s">
        <v>141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6.619999885559082</v>
      </c>
      <c r="E19" s="21">
        <v>7.631999969482422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4.877999782562256</v>
      </c>
      <c r="E20" s="21">
        <v>6.052999973297119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9.059000015258789</v>
      </c>
      <c r="E21" s="21">
        <v>12.895000457763672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47.73500061035156</v>
      </c>
      <c r="E22" s="21">
        <v>34.21099853515625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31.707000732421875</v>
      </c>
      <c r="E23" s="21">
        <v>39.21099853515625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99.99900102615356</v>
      </c>
      <c r="E24" s="23">
        <f>SUM(E19:E23)</f>
        <v>100.00199747085571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143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33"/>
      <c r="C2" s="49" t="s">
        <v>47</v>
      </c>
      <c r="D2" s="51"/>
      <c r="E2" s="44"/>
      <c r="F2" s="11"/>
      <c r="G2" s="11"/>
      <c r="H2" s="11"/>
      <c r="I2" s="11"/>
      <c r="J2" s="11"/>
      <c r="K2" s="11"/>
      <c r="L2" s="11"/>
    </row>
    <row r="3" spans="1:12" ht="25.5">
      <c r="A3" s="11"/>
      <c r="B3" s="1" t="s">
        <v>0</v>
      </c>
      <c r="C3" s="1" t="s">
        <v>1</v>
      </c>
      <c r="D3" s="56" t="s">
        <v>140</v>
      </c>
      <c r="E3" s="56" t="s">
        <v>141</v>
      </c>
      <c r="F3" s="11"/>
      <c r="G3" s="11"/>
      <c r="H3" s="11"/>
      <c r="I3" s="11"/>
      <c r="J3" s="11"/>
      <c r="K3" s="11"/>
      <c r="L3" s="11"/>
    </row>
    <row r="4" spans="1:12" ht="12.75">
      <c r="A4" s="11"/>
      <c r="B4" s="20" t="s">
        <v>88</v>
      </c>
      <c r="C4" s="20" t="s">
        <v>97</v>
      </c>
      <c r="D4" s="21">
        <v>0.3479999899864197</v>
      </c>
      <c r="E4" s="21">
        <v>0.2630000114440918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90</v>
      </c>
      <c r="C5" s="20" t="s">
        <v>98</v>
      </c>
      <c r="D5" s="21">
        <v>10.104999542236328</v>
      </c>
      <c r="E5" s="21">
        <v>9.211000442504883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91</v>
      </c>
      <c r="C6" s="20" t="s">
        <v>99</v>
      </c>
      <c r="D6" s="21">
        <v>45.99300003051758</v>
      </c>
      <c r="E6" s="21">
        <v>43.15800094604492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92</v>
      </c>
      <c r="C7" s="20" t="s">
        <v>100</v>
      </c>
      <c r="D7" s="21">
        <v>4.53000020980835</v>
      </c>
      <c r="E7" s="21">
        <v>6.052999973297119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93</v>
      </c>
      <c r="C8" s="20" t="s">
        <v>101</v>
      </c>
      <c r="D8" s="21">
        <v>0</v>
      </c>
      <c r="E8" s="21">
        <v>0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94</v>
      </c>
      <c r="C9" s="20" t="s">
        <v>83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95</v>
      </c>
      <c r="C10" s="20" t="s">
        <v>102</v>
      </c>
      <c r="D10" s="21">
        <v>10.45300006866455</v>
      </c>
      <c r="E10" s="21">
        <v>11.053000450134277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103</v>
      </c>
      <c r="C11" s="20" t="s">
        <v>104</v>
      </c>
      <c r="D11" s="21">
        <v>4.53000020980835</v>
      </c>
      <c r="E11" s="21">
        <v>4.210999965667725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105</v>
      </c>
      <c r="C12" s="20" t="s">
        <v>106</v>
      </c>
      <c r="D12" s="21">
        <v>21.60300064086914</v>
      </c>
      <c r="E12" s="21">
        <v>22.631999969482422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107</v>
      </c>
      <c r="C13" s="20" t="s">
        <v>108</v>
      </c>
      <c r="D13" s="21">
        <v>0.6970000267028809</v>
      </c>
      <c r="E13" s="21">
        <v>1.5789999961853027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109</v>
      </c>
      <c r="C14" s="20" t="s">
        <v>110</v>
      </c>
      <c r="D14" s="21">
        <v>1.7419999837875366</v>
      </c>
      <c r="E14" s="21">
        <v>1.8420000076293945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111</v>
      </c>
      <c r="C15" s="20" t="s">
        <v>75</v>
      </c>
      <c r="D15" s="21">
        <v>0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2"/>
      <c r="C16" s="22"/>
      <c r="D16" s="23">
        <f>SUM(D4:D15)</f>
        <v>100.00100070238113</v>
      </c>
      <c r="E16" s="23">
        <f>SUM(E4:E15)</f>
        <v>100.00200176239014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143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6" t="s">
        <v>140</v>
      </c>
      <c r="C3" s="56" t="s">
        <v>141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2</v>
      </c>
      <c r="C5" s="8">
        <v>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4</v>
      </c>
      <c r="C6" s="8">
        <v>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4</v>
      </c>
      <c r="C7" s="8">
        <v>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4</v>
      </c>
      <c r="C8" s="8">
        <v>15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16</v>
      </c>
      <c r="C9" s="8">
        <v>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17</v>
      </c>
      <c r="C10" s="8">
        <v>24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18</v>
      </c>
      <c r="C11" s="8">
        <v>15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15</v>
      </c>
      <c r="C12" s="8">
        <v>26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10</v>
      </c>
      <c r="C13" s="8">
        <v>11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17</v>
      </c>
      <c r="C14" s="8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13</v>
      </c>
      <c r="C15" s="8">
        <v>12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23</v>
      </c>
      <c r="C16" s="8">
        <v>19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13</v>
      </c>
      <c r="C17" s="8">
        <v>15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20</v>
      </c>
      <c r="C18" s="8">
        <v>21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19</v>
      </c>
      <c r="C19" s="8">
        <v>16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12</v>
      </c>
      <c r="C20" s="8">
        <v>10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16</v>
      </c>
      <c r="C21" s="8">
        <v>13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16</v>
      </c>
      <c r="C22" s="8">
        <v>22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13</v>
      </c>
      <c r="C23" s="8">
        <v>18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15</v>
      </c>
      <c r="C24" s="8">
        <v>12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10</v>
      </c>
      <c r="C25" s="8">
        <v>18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1</v>
      </c>
      <c r="C26" s="8">
        <v>18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2</v>
      </c>
      <c r="C27" s="8">
        <v>15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7</v>
      </c>
      <c r="C28" s="8">
        <v>17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287</v>
      </c>
      <c r="C30" s="9">
        <f>SUM(C5:C28)</f>
        <v>380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11.958333333333334</v>
      </c>
      <c r="C31" s="10">
        <f>AVERAGE(C5:C28)</f>
        <v>15.833333333333334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143</v>
      </c>
      <c r="C1" s="73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72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51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6" t="s">
        <v>140</v>
      </c>
      <c r="E5" s="56" t="s">
        <v>141</v>
      </c>
      <c r="F5" s="65"/>
      <c r="G5" s="56" t="s">
        <v>140</v>
      </c>
      <c r="H5" s="56" t="s">
        <v>141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0.2630000114440918</v>
      </c>
      <c r="F6" s="11"/>
      <c r="G6" s="4">
        <v>0</v>
      </c>
      <c r="H6" s="4">
        <v>0.352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0.3479999899864197</v>
      </c>
      <c r="E7" s="4">
        <v>1.315999984741211</v>
      </c>
      <c r="F7" s="11"/>
      <c r="G7" s="4">
        <v>0.366</v>
      </c>
      <c r="H7" s="4">
        <v>1.928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0.6970000267028809</v>
      </c>
      <c r="E8" s="4">
        <v>0.7889999747276306</v>
      </c>
      <c r="F8" s="11"/>
      <c r="G8" s="4">
        <v>0.821</v>
      </c>
      <c r="H8" s="4">
        <v>1.182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3.135999917984009</v>
      </c>
      <c r="E10" s="4">
        <v>23.42099952697754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5.922999858856201</v>
      </c>
      <c r="E11" s="4">
        <v>5</v>
      </c>
      <c r="F11" s="11"/>
      <c r="G11" s="4">
        <v>6.711</v>
      </c>
      <c r="H11" s="4">
        <v>7.15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20.208999633789062</v>
      </c>
      <c r="E12" s="4">
        <v>3.4210000038146973</v>
      </c>
      <c r="F12" s="11"/>
      <c r="G12" s="4">
        <v>21.788</v>
      </c>
      <c r="H12" s="4">
        <v>4.433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1.7419999837875366</v>
      </c>
      <c r="E13" s="4">
        <v>1.5789999961853027</v>
      </c>
      <c r="F13" s="11"/>
      <c r="G13" s="4">
        <v>1.919</v>
      </c>
      <c r="H13" s="4">
        <v>2.125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1.7419999837875366</v>
      </c>
      <c r="E14" s="4">
        <v>0</v>
      </c>
      <c r="F14" s="11"/>
      <c r="G14" s="4">
        <v>1.612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1.7419999837875366</v>
      </c>
      <c r="E15" s="4">
        <v>2.631999969482422</v>
      </c>
      <c r="F15" s="11"/>
      <c r="G15" s="4">
        <v>1.597</v>
      </c>
      <c r="H15" s="4">
        <v>2.998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15.678999900817871</v>
      </c>
      <c r="E16" s="4">
        <v>31.05299949645996</v>
      </c>
      <c r="F16" s="11"/>
      <c r="G16" s="4">
        <v>13.714</v>
      </c>
      <c r="H16" s="4">
        <v>37.509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4.53000020980835</v>
      </c>
      <c r="E17" s="4">
        <v>4.210999965667725</v>
      </c>
      <c r="F17" s="11"/>
      <c r="G17" s="4">
        <v>3.766</v>
      </c>
      <c r="H17" s="4">
        <v>4.56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4.877999782562256</v>
      </c>
      <c r="E18" s="4">
        <v>2.8949999809265137</v>
      </c>
      <c r="F18" s="11"/>
      <c r="G18" s="4">
        <v>5.26</v>
      </c>
      <c r="H18" s="4">
        <v>4.208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37.979000091552734</v>
      </c>
      <c r="E19" s="4">
        <v>22.895000457763672</v>
      </c>
      <c r="F19" s="11"/>
      <c r="G19" s="4">
        <v>40.938</v>
      </c>
      <c r="H19" s="4">
        <v>32.808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0.6970000267028809</v>
      </c>
      <c r="E20" s="4">
        <v>0.5260000228881836</v>
      </c>
      <c r="F20" s="11"/>
      <c r="G20" s="4">
        <v>0.733</v>
      </c>
      <c r="H20" s="4">
        <v>0.746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0.6970000267028809</v>
      </c>
      <c r="E21" s="4">
        <v>0</v>
      </c>
      <c r="F21" s="11"/>
      <c r="G21" s="4">
        <v>0.777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99.99899941682816</v>
      </c>
      <c r="E23" s="6">
        <f>SUM(E6:E22)</f>
        <v>100.00099939107895</v>
      </c>
      <c r="F23" s="11"/>
      <c r="G23" s="6">
        <f>SUM(G6:G22)</f>
        <v>100.002</v>
      </c>
      <c r="H23" s="6">
        <f>SUM(H6:H22)</f>
        <v>99.99900000000001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1" max="21" width="11.421875" style="0" customWidth="1"/>
    <col min="22" max="22" width="21.421875" style="0" bestFit="1" customWidth="1"/>
  </cols>
  <sheetData>
    <row r="1" spans="1:23" ht="12.75">
      <c r="A1" s="11"/>
      <c r="B1" s="11"/>
      <c r="C1" s="19" t="s">
        <v>143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11"/>
      <c r="B2" s="11"/>
      <c r="C2" s="11"/>
      <c r="D2" s="32"/>
      <c r="E2" s="32"/>
      <c r="F2" s="32"/>
      <c r="G2" s="32"/>
      <c r="H2" s="32"/>
      <c r="I2" s="32"/>
      <c r="J2" s="32"/>
      <c r="K2" s="48" t="s">
        <v>48</v>
      </c>
      <c r="L2" s="32"/>
      <c r="M2" s="32"/>
      <c r="N2" s="32"/>
      <c r="O2" s="32"/>
      <c r="P2" s="32"/>
      <c r="Q2" s="32"/>
      <c r="R2" s="32"/>
      <c r="S2" s="11"/>
      <c r="T2" s="11"/>
      <c r="U2" s="11"/>
      <c r="V2" s="11"/>
      <c r="W2" s="11"/>
    </row>
    <row r="3" spans="1:23" ht="12.75">
      <c r="A3" s="11"/>
      <c r="B3" s="11"/>
      <c r="C3" s="11"/>
      <c r="D3" s="32"/>
      <c r="E3" s="35" t="s">
        <v>6</v>
      </c>
      <c r="F3" s="47"/>
      <c r="G3" s="32"/>
      <c r="H3" s="35" t="s">
        <v>8</v>
      </c>
      <c r="I3" s="32"/>
      <c r="J3" s="32"/>
      <c r="K3" s="35" t="s">
        <v>9</v>
      </c>
      <c r="L3" s="32"/>
      <c r="M3" s="32"/>
      <c r="N3" s="35" t="s">
        <v>10</v>
      </c>
      <c r="O3" s="32"/>
      <c r="P3" s="32"/>
      <c r="Q3" s="35" t="s">
        <v>11</v>
      </c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54"/>
      <c r="E4" s="26" t="s">
        <v>7</v>
      </c>
      <c r="F4" s="60"/>
      <c r="G4" s="61"/>
      <c r="H4" s="26" t="s">
        <v>42</v>
      </c>
      <c r="I4" s="61"/>
      <c r="J4" s="11"/>
      <c r="K4" s="26" t="s">
        <v>43</v>
      </c>
      <c r="L4" s="61"/>
      <c r="M4" s="61"/>
      <c r="N4" s="26" t="s">
        <v>44</v>
      </c>
      <c r="O4" s="61"/>
      <c r="P4" s="11"/>
      <c r="Q4" s="27" t="s">
        <v>45</v>
      </c>
      <c r="R4" s="61"/>
      <c r="S4" s="11"/>
      <c r="T4" s="11"/>
      <c r="U4" s="11"/>
      <c r="V4" s="11"/>
      <c r="W4" s="11"/>
    </row>
    <row r="5" spans="1:24" s="57" customFormat="1" ht="38.25">
      <c r="A5" s="58"/>
      <c r="B5" s="59" t="s">
        <v>0</v>
      </c>
      <c r="C5" s="59" t="s">
        <v>5</v>
      </c>
      <c r="D5" s="59" t="s">
        <v>140</v>
      </c>
      <c r="E5" s="59" t="s">
        <v>141</v>
      </c>
      <c r="F5" s="59" t="s">
        <v>4</v>
      </c>
      <c r="G5" s="59" t="s">
        <v>140</v>
      </c>
      <c r="H5" s="59" t="s">
        <v>141</v>
      </c>
      <c r="I5" s="59" t="s">
        <v>4</v>
      </c>
      <c r="J5" s="59" t="s">
        <v>140</v>
      </c>
      <c r="K5" s="59" t="s">
        <v>141</v>
      </c>
      <c r="L5" s="59" t="s">
        <v>4</v>
      </c>
      <c r="M5" s="59" t="s">
        <v>140</v>
      </c>
      <c r="N5" s="59" t="s">
        <v>141</v>
      </c>
      <c r="O5" s="59" t="s">
        <v>4</v>
      </c>
      <c r="P5" s="59" t="s">
        <v>140</v>
      </c>
      <c r="Q5" s="59" t="s">
        <v>141</v>
      </c>
      <c r="R5" s="59" t="s">
        <v>4</v>
      </c>
      <c r="S5" s="59" t="str">
        <f>P5&amp;" Total"</f>
        <v>NORTH-BOUND Total</v>
      </c>
      <c r="T5" s="59" t="str">
        <f>Q5&amp;" Total"</f>
        <v>SOUTH-BOUND Total</v>
      </c>
      <c r="U5" s="59" t="s">
        <v>4</v>
      </c>
      <c r="V5" s="59" t="s">
        <v>5</v>
      </c>
      <c r="W5" s="58"/>
      <c r="X5" s="58"/>
    </row>
    <row r="6" spans="1:24" ht="12.75">
      <c r="A6" s="11"/>
      <c r="B6" s="3" t="s">
        <v>54</v>
      </c>
      <c r="C6" s="3" t="s">
        <v>55</v>
      </c>
      <c r="D6" s="3">
        <v>0</v>
      </c>
      <c r="E6" s="3">
        <v>0</v>
      </c>
      <c r="F6" s="3">
        <f>SUM(D6:E6)</f>
        <v>0</v>
      </c>
      <c r="G6" s="3">
        <v>0</v>
      </c>
      <c r="H6" s="3">
        <v>0</v>
      </c>
      <c r="I6" s="3">
        <f>SUM(G6:H6)</f>
        <v>0</v>
      </c>
      <c r="J6" s="3">
        <v>0</v>
      </c>
      <c r="K6" s="3">
        <v>0</v>
      </c>
      <c r="L6" s="3">
        <f>SUM(J6:K6)</f>
        <v>0</v>
      </c>
      <c r="M6" s="3">
        <v>0</v>
      </c>
      <c r="N6" s="3">
        <v>300</v>
      </c>
      <c r="O6" s="3">
        <f>SUM(M6:N6)</f>
        <v>300</v>
      </c>
      <c r="P6" s="3">
        <v>0</v>
      </c>
      <c r="Q6" s="3">
        <v>0</v>
      </c>
      <c r="R6" s="3">
        <f>SUM(P6:Q6)</f>
        <v>0</v>
      </c>
      <c r="S6" s="5">
        <f>D6+G6+J6+M6+P6</f>
        <v>0</v>
      </c>
      <c r="T6" s="5">
        <f>E6+H6+K6+N6+Q6</f>
        <v>300</v>
      </c>
      <c r="U6" s="5">
        <f>S6+T6</f>
        <v>300</v>
      </c>
      <c r="V6" s="3" t="s">
        <v>55</v>
      </c>
      <c r="W6" s="11"/>
      <c r="X6" s="11"/>
    </row>
    <row r="7" spans="1:24" ht="12.75">
      <c r="A7" s="11"/>
      <c r="B7" s="3" t="s">
        <v>56</v>
      </c>
      <c r="C7" s="3" t="s">
        <v>57</v>
      </c>
      <c r="D7" s="3">
        <v>0</v>
      </c>
      <c r="E7" s="3">
        <v>0</v>
      </c>
      <c r="F7" s="3">
        <f aca="true" t="shared" si="0" ref="F7:F22">SUM(D7:E7)</f>
        <v>0</v>
      </c>
      <c r="G7" s="3">
        <v>0</v>
      </c>
      <c r="H7" s="3">
        <v>0</v>
      </c>
      <c r="I7" s="3">
        <f aca="true" t="shared" si="1" ref="I7:I22">SUM(G7:H7)</f>
        <v>0</v>
      </c>
      <c r="J7" s="3">
        <v>0</v>
      </c>
      <c r="K7" s="3">
        <v>0</v>
      </c>
      <c r="L7" s="3">
        <f aca="true" t="shared" si="2" ref="L7:L22">SUM(J7:K7)</f>
        <v>0</v>
      </c>
      <c r="M7" s="3">
        <v>300</v>
      </c>
      <c r="N7" s="3">
        <v>300</v>
      </c>
      <c r="O7" s="3">
        <f aca="true" t="shared" si="3" ref="O7:O22">SUM(M7:N7)</f>
        <v>600</v>
      </c>
      <c r="P7" s="3">
        <v>0</v>
      </c>
      <c r="Q7" s="3">
        <v>1200</v>
      </c>
      <c r="R7" s="3">
        <f aca="true" t="shared" si="4" ref="R7:R22">SUM(P7:Q7)</f>
        <v>1200</v>
      </c>
      <c r="S7" s="5">
        <f aca="true" t="shared" si="5" ref="S7:S23">D7+G7+J7+M7+P7</f>
        <v>300</v>
      </c>
      <c r="T7" s="5">
        <f aca="true" t="shared" si="6" ref="T7:T23">E7+H7+K7+N7+Q7</f>
        <v>1500</v>
      </c>
      <c r="U7" s="5">
        <f aca="true" t="shared" si="7" ref="U7:U23">S7+T7</f>
        <v>1800</v>
      </c>
      <c r="V7" s="3" t="s">
        <v>57</v>
      </c>
      <c r="W7" s="11"/>
      <c r="X7" s="11"/>
    </row>
    <row r="8" spans="1:24" ht="12.75">
      <c r="A8" s="11"/>
      <c r="B8" s="3" t="s">
        <v>58</v>
      </c>
      <c r="C8" s="3" t="s">
        <v>59</v>
      </c>
      <c r="D8" s="3">
        <v>0</v>
      </c>
      <c r="E8" s="3">
        <v>0</v>
      </c>
      <c r="F8" s="3">
        <f t="shared" si="0"/>
        <v>0</v>
      </c>
      <c r="G8" s="3">
        <v>0</v>
      </c>
      <c r="H8" s="3">
        <v>0</v>
      </c>
      <c r="I8" s="3">
        <f t="shared" si="1"/>
        <v>0</v>
      </c>
      <c r="J8" s="3">
        <v>0</v>
      </c>
      <c r="K8" s="3">
        <v>0</v>
      </c>
      <c r="L8" s="3">
        <f t="shared" si="2"/>
        <v>0</v>
      </c>
      <c r="M8" s="3">
        <v>0</v>
      </c>
      <c r="N8" s="3">
        <v>0</v>
      </c>
      <c r="O8" s="3">
        <f t="shared" si="3"/>
        <v>0</v>
      </c>
      <c r="P8" s="3">
        <v>600</v>
      </c>
      <c r="Q8" s="3">
        <v>900</v>
      </c>
      <c r="R8" s="3">
        <f t="shared" si="4"/>
        <v>1500</v>
      </c>
      <c r="S8" s="5">
        <f t="shared" si="5"/>
        <v>600</v>
      </c>
      <c r="T8" s="5">
        <f t="shared" si="6"/>
        <v>900</v>
      </c>
      <c r="U8" s="5">
        <f t="shared" si="7"/>
        <v>1500</v>
      </c>
      <c r="V8" s="3" t="s">
        <v>59</v>
      </c>
      <c r="W8" s="11"/>
      <c r="X8" s="11"/>
    </row>
    <row r="9" spans="1:24" ht="12.75">
      <c r="A9" s="11"/>
      <c r="B9" s="3" t="s">
        <v>60</v>
      </c>
      <c r="C9" s="3" t="s">
        <v>61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61</v>
      </c>
      <c r="W9" s="11"/>
      <c r="X9" s="11"/>
    </row>
    <row r="10" spans="1:24" ht="12.75">
      <c r="A10" s="11"/>
      <c r="B10" s="3" t="s">
        <v>62</v>
      </c>
      <c r="C10" s="3" t="s">
        <v>63</v>
      </c>
      <c r="D10" s="3">
        <v>300</v>
      </c>
      <c r="E10" s="3">
        <v>2100</v>
      </c>
      <c r="F10" s="3">
        <f t="shared" si="0"/>
        <v>2400</v>
      </c>
      <c r="G10" s="3">
        <v>1500</v>
      </c>
      <c r="H10" s="3">
        <v>2100</v>
      </c>
      <c r="I10" s="3">
        <f t="shared" si="1"/>
        <v>3600</v>
      </c>
      <c r="J10" s="3">
        <v>0</v>
      </c>
      <c r="K10" s="3">
        <v>1500</v>
      </c>
      <c r="L10" s="3">
        <f t="shared" si="2"/>
        <v>1500</v>
      </c>
      <c r="M10" s="3">
        <v>600</v>
      </c>
      <c r="N10" s="3">
        <v>12300</v>
      </c>
      <c r="O10" s="3">
        <f t="shared" si="3"/>
        <v>12900</v>
      </c>
      <c r="P10" s="3">
        <v>300</v>
      </c>
      <c r="Q10" s="3">
        <v>8700</v>
      </c>
      <c r="R10" s="3">
        <f t="shared" si="4"/>
        <v>9000</v>
      </c>
      <c r="S10" s="5">
        <f t="shared" si="5"/>
        <v>2700</v>
      </c>
      <c r="T10" s="5">
        <f t="shared" si="6"/>
        <v>26700</v>
      </c>
      <c r="U10" s="5">
        <f t="shared" si="7"/>
        <v>29400</v>
      </c>
      <c r="V10" s="3" t="s">
        <v>63</v>
      </c>
      <c r="W10" s="11"/>
      <c r="X10" s="11"/>
    </row>
    <row r="11" spans="1:24" ht="12.75">
      <c r="A11" s="11"/>
      <c r="B11" s="3" t="s">
        <v>64</v>
      </c>
      <c r="C11" s="3" t="s">
        <v>65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300</v>
      </c>
      <c r="I11" s="3">
        <f t="shared" si="1"/>
        <v>300</v>
      </c>
      <c r="J11" s="3">
        <v>0</v>
      </c>
      <c r="K11" s="3">
        <v>600</v>
      </c>
      <c r="L11" s="3">
        <f t="shared" si="2"/>
        <v>600</v>
      </c>
      <c r="M11" s="3">
        <v>1800</v>
      </c>
      <c r="N11" s="3">
        <v>600</v>
      </c>
      <c r="O11" s="3">
        <f t="shared" si="3"/>
        <v>2400</v>
      </c>
      <c r="P11" s="3">
        <v>3300</v>
      </c>
      <c r="Q11" s="3">
        <v>4200</v>
      </c>
      <c r="R11" s="3">
        <f t="shared" si="4"/>
        <v>7500</v>
      </c>
      <c r="S11" s="5">
        <f t="shared" si="5"/>
        <v>5100</v>
      </c>
      <c r="T11" s="5">
        <f t="shared" si="6"/>
        <v>5700</v>
      </c>
      <c r="U11" s="5">
        <f t="shared" si="7"/>
        <v>10800</v>
      </c>
      <c r="V11" s="3" t="s">
        <v>65</v>
      </c>
      <c r="W11" s="11"/>
      <c r="X11" s="11"/>
    </row>
    <row r="12" spans="1:24" ht="12.75">
      <c r="A12" s="11"/>
      <c r="B12" s="3" t="s">
        <v>66</v>
      </c>
      <c r="C12" s="3" t="s">
        <v>67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300</v>
      </c>
      <c r="I12" s="3">
        <f t="shared" si="1"/>
        <v>300</v>
      </c>
      <c r="J12" s="3">
        <v>1500</v>
      </c>
      <c r="K12" s="3">
        <v>1800</v>
      </c>
      <c r="L12" s="3">
        <f t="shared" si="2"/>
        <v>3300</v>
      </c>
      <c r="M12" s="3">
        <v>11700</v>
      </c>
      <c r="N12" s="3">
        <v>1500</v>
      </c>
      <c r="O12" s="3">
        <f t="shared" si="3"/>
        <v>13200</v>
      </c>
      <c r="P12" s="3">
        <v>4200</v>
      </c>
      <c r="Q12" s="3">
        <v>300</v>
      </c>
      <c r="R12" s="3">
        <f t="shared" si="4"/>
        <v>4500</v>
      </c>
      <c r="S12" s="5">
        <f t="shared" si="5"/>
        <v>17400</v>
      </c>
      <c r="T12" s="5">
        <f t="shared" si="6"/>
        <v>3900</v>
      </c>
      <c r="U12" s="5">
        <f t="shared" si="7"/>
        <v>21300</v>
      </c>
      <c r="V12" s="3" t="s">
        <v>67</v>
      </c>
      <c r="W12" s="11"/>
      <c r="X12" s="11"/>
    </row>
    <row r="13" spans="1:24" ht="12.75">
      <c r="A13" s="11"/>
      <c r="B13" s="3" t="s">
        <v>68</v>
      </c>
      <c r="C13" s="3" t="s">
        <v>69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600</v>
      </c>
      <c r="L13" s="3">
        <f t="shared" si="2"/>
        <v>600</v>
      </c>
      <c r="M13" s="3">
        <v>900</v>
      </c>
      <c r="N13" s="3">
        <v>900</v>
      </c>
      <c r="O13" s="3">
        <f t="shared" si="3"/>
        <v>1800</v>
      </c>
      <c r="P13" s="3">
        <v>600</v>
      </c>
      <c r="Q13" s="3">
        <v>300</v>
      </c>
      <c r="R13" s="3">
        <f t="shared" si="4"/>
        <v>900</v>
      </c>
      <c r="S13" s="5">
        <f t="shared" si="5"/>
        <v>1500</v>
      </c>
      <c r="T13" s="5">
        <f t="shared" si="6"/>
        <v>1800</v>
      </c>
      <c r="U13" s="5">
        <f t="shared" si="7"/>
        <v>3300</v>
      </c>
      <c r="V13" s="3" t="s">
        <v>69</v>
      </c>
      <c r="W13" s="11"/>
      <c r="X13" s="11"/>
    </row>
    <row r="14" spans="1:24" ht="12.75">
      <c r="A14" s="11"/>
      <c r="B14" s="3" t="s">
        <v>70</v>
      </c>
      <c r="C14" s="3" t="s">
        <v>71</v>
      </c>
      <c r="D14" s="3">
        <v>300</v>
      </c>
      <c r="E14" s="3">
        <v>0</v>
      </c>
      <c r="F14" s="3">
        <f t="shared" si="0"/>
        <v>300</v>
      </c>
      <c r="G14" s="3">
        <v>0</v>
      </c>
      <c r="H14" s="3">
        <v>0</v>
      </c>
      <c r="I14" s="3">
        <f t="shared" si="1"/>
        <v>0</v>
      </c>
      <c r="J14" s="3">
        <v>300</v>
      </c>
      <c r="K14" s="3">
        <v>0</v>
      </c>
      <c r="L14" s="3">
        <f t="shared" si="2"/>
        <v>300</v>
      </c>
      <c r="M14" s="3">
        <v>600</v>
      </c>
      <c r="N14" s="3">
        <v>0</v>
      </c>
      <c r="O14" s="3">
        <f t="shared" si="3"/>
        <v>600</v>
      </c>
      <c r="P14" s="3">
        <v>300</v>
      </c>
      <c r="Q14" s="3">
        <v>0</v>
      </c>
      <c r="R14" s="3">
        <f t="shared" si="4"/>
        <v>300</v>
      </c>
      <c r="S14" s="5">
        <f t="shared" si="5"/>
        <v>1500</v>
      </c>
      <c r="T14" s="5">
        <f t="shared" si="6"/>
        <v>0</v>
      </c>
      <c r="U14" s="5">
        <f t="shared" si="7"/>
        <v>1500</v>
      </c>
      <c r="V14" s="3" t="s">
        <v>71</v>
      </c>
      <c r="W14" s="11"/>
      <c r="X14" s="11"/>
    </row>
    <row r="15" spans="1:24" ht="12.75">
      <c r="A15" s="11"/>
      <c r="B15" s="3" t="s">
        <v>72</v>
      </c>
      <c r="C15" s="3" t="s">
        <v>73</v>
      </c>
      <c r="D15" s="3">
        <v>0</v>
      </c>
      <c r="E15" s="3">
        <v>600</v>
      </c>
      <c r="F15" s="3">
        <f t="shared" si="0"/>
        <v>600</v>
      </c>
      <c r="G15" s="3">
        <v>600</v>
      </c>
      <c r="H15" s="3">
        <v>300</v>
      </c>
      <c r="I15" s="3">
        <f t="shared" si="1"/>
        <v>900</v>
      </c>
      <c r="J15" s="3">
        <v>600</v>
      </c>
      <c r="K15" s="3">
        <v>600</v>
      </c>
      <c r="L15" s="3">
        <f t="shared" si="2"/>
        <v>1200</v>
      </c>
      <c r="M15" s="3">
        <v>300</v>
      </c>
      <c r="N15" s="3">
        <v>900</v>
      </c>
      <c r="O15" s="3">
        <f t="shared" si="3"/>
        <v>1200</v>
      </c>
      <c r="P15" s="3">
        <v>0</v>
      </c>
      <c r="Q15" s="3">
        <v>600</v>
      </c>
      <c r="R15" s="3">
        <f t="shared" si="4"/>
        <v>600</v>
      </c>
      <c r="S15" s="5">
        <f t="shared" si="5"/>
        <v>1500</v>
      </c>
      <c r="T15" s="5">
        <f t="shared" si="6"/>
        <v>3000</v>
      </c>
      <c r="U15" s="5">
        <f t="shared" si="7"/>
        <v>4500</v>
      </c>
      <c r="V15" s="3" t="s">
        <v>73</v>
      </c>
      <c r="W15" s="11"/>
      <c r="X15" s="11"/>
    </row>
    <row r="16" spans="1:24" ht="12.75">
      <c r="A16" s="11"/>
      <c r="B16" s="3" t="s">
        <v>74</v>
      </c>
      <c r="C16" s="3" t="s">
        <v>75</v>
      </c>
      <c r="D16" s="3">
        <v>3000</v>
      </c>
      <c r="E16" s="3">
        <v>4800</v>
      </c>
      <c r="F16" s="3">
        <f t="shared" si="0"/>
        <v>7800</v>
      </c>
      <c r="G16" s="3">
        <v>1800</v>
      </c>
      <c r="H16" s="3">
        <v>3300</v>
      </c>
      <c r="I16" s="3">
        <f t="shared" si="1"/>
        <v>5100</v>
      </c>
      <c r="J16" s="3">
        <v>2100</v>
      </c>
      <c r="K16" s="3">
        <v>6000</v>
      </c>
      <c r="L16" s="3">
        <f t="shared" si="2"/>
        <v>8100</v>
      </c>
      <c r="M16" s="3">
        <v>3600</v>
      </c>
      <c r="N16" s="3">
        <v>12900</v>
      </c>
      <c r="O16" s="3">
        <f t="shared" si="3"/>
        <v>16500</v>
      </c>
      <c r="P16" s="3">
        <v>3000</v>
      </c>
      <c r="Q16" s="3">
        <v>8400</v>
      </c>
      <c r="R16" s="3">
        <f t="shared" si="4"/>
        <v>11400</v>
      </c>
      <c r="S16" s="5">
        <f t="shared" si="5"/>
        <v>13500</v>
      </c>
      <c r="T16" s="5">
        <f t="shared" si="6"/>
        <v>35400</v>
      </c>
      <c r="U16" s="5">
        <f t="shared" si="7"/>
        <v>48900</v>
      </c>
      <c r="V16" s="3" t="s">
        <v>75</v>
      </c>
      <c r="W16" s="11"/>
      <c r="X16" s="11"/>
    </row>
    <row r="17" spans="1:24" ht="12.75">
      <c r="A17" s="11"/>
      <c r="B17" s="3" t="s">
        <v>76</v>
      </c>
      <c r="C17" s="3" t="s">
        <v>77</v>
      </c>
      <c r="D17" s="3">
        <v>1200</v>
      </c>
      <c r="E17" s="3">
        <v>1200</v>
      </c>
      <c r="F17" s="3">
        <f t="shared" si="0"/>
        <v>2400</v>
      </c>
      <c r="G17" s="3">
        <v>0</v>
      </c>
      <c r="H17" s="3">
        <v>300</v>
      </c>
      <c r="I17" s="3">
        <f t="shared" si="1"/>
        <v>300</v>
      </c>
      <c r="J17" s="3">
        <v>0</v>
      </c>
      <c r="K17" s="3">
        <v>300</v>
      </c>
      <c r="L17" s="3">
        <f t="shared" si="2"/>
        <v>300</v>
      </c>
      <c r="M17" s="3">
        <v>2700</v>
      </c>
      <c r="N17" s="3">
        <v>3000</v>
      </c>
      <c r="O17" s="3">
        <f t="shared" si="3"/>
        <v>5700</v>
      </c>
      <c r="P17" s="3">
        <v>0</v>
      </c>
      <c r="Q17" s="3">
        <v>0</v>
      </c>
      <c r="R17" s="3">
        <f t="shared" si="4"/>
        <v>0</v>
      </c>
      <c r="S17" s="5">
        <f t="shared" si="5"/>
        <v>3900</v>
      </c>
      <c r="T17" s="5">
        <f t="shared" si="6"/>
        <v>4800</v>
      </c>
      <c r="U17" s="5">
        <f t="shared" si="7"/>
        <v>8700</v>
      </c>
      <c r="V17" s="3" t="s">
        <v>77</v>
      </c>
      <c r="W17" s="11"/>
      <c r="X17" s="11"/>
    </row>
    <row r="18" spans="1:24" ht="12.75">
      <c r="A18" s="11"/>
      <c r="B18" s="3" t="s">
        <v>78</v>
      </c>
      <c r="C18" s="3" t="s">
        <v>79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3300</v>
      </c>
      <c r="N18" s="3">
        <v>900</v>
      </c>
      <c r="O18" s="3">
        <f t="shared" si="3"/>
        <v>4200</v>
      </c>
      <c r="P18" s="3">
        <v>900</v>
      </c>
      <c r="Q18" s="3">
        <v>2400</v>
      </c>
      <c r="R18" s="3">
        <f t="shared" si="4"/>
        <v>3300</v>
      </c>
      <c r="S18" s="5">
        <f t="shared" si="5"/>
        <v>4200</v>
      </c>
      <c r="T18" s="5">
        <f t="shared" si="6"/>
        <v>3300</v>
      </c>
      <c r="U18" s="5">
        <f t="shared" si="7"/>
        <v>7500</v>
      </c>
      <c r="V18" s="3" t="s">
        <v>79</v>
      </c>
      <c r="W18" s="11"/>
      <c r="X18" s="11"/>
    </row>
    <row r="19" spans="1:24" ht="12.75">
      <c r="A19" s="11"/>
      <c r="B19" s="3" t="s">
        <v>80</v>
      </c>
      <c r="C19" s="3" t="s">
        <v>81</v>
      </c>
      <c r="D19" s="3">
        <v>900</v>
      </c>
      <c r="E19" s="3">
        <v>0</v>
      </c>
      <c r="F19" s="3">
        <f t="shared" si="0"/>
        <v>900</v>
      </c>
      <c r="G19" s="3">
        <v>300</v>
      </c>
      <c r="H19" s="3">
        <v>300</v>
      </c>
      <c r="I19" s="3">
        <f t="shared" si="1"/>
        <v>600</v>
      </c>
      <c r="J19" s="3">
        <v>3300</v>
      </c>
      <c r="K19" s="3">
        <v>3300</v>
      </c>
      <c r="L19" s="3">
        <f t="shared" si="2"/>
        <v>6600</v>
      </c>
      <c r="M19" s="3">
        <v>14400</v>
      </c>
      <c r="N19" s="3">
        <v>5100</v>
      </c>
      <c r="O19" s="3">
        <f t="shared" si="3"/>
        <v>19500</v>
      </c>
      <c r="P19" s="3">
        <v>13800</v>
      </c>
      <c r="Q19" s="3">
        <v>17400</v>
      </c>
      <c r="R19" s="3">
        <f t="shared" si="4"/>
        <v>31200</v>
      </c>
      <c r="S19" s="5">
        <f t="shared" si="5"/>
        <v>32700</v>
      </c>
      <c r="T19" s="5">
        <f t="shared" si="6"/>
        <v>26100</v>
      </c>
      <c r="U19" s="5">
        <f t="shared" si="7"/>
        <v>58800</v>
      </c>
      <c r="V19" s="3" t="s">
        <v>81</v>
      </c>
      <c r="W19" s="11"/>
      <c r="X19" s="11"/>
    </row>
    <row r="20" spans="1:24" ht="12.75">
      <c r="A20" s="11"/>
      <c r="B20" s="3" t="s">
        <v>82</v>
      </c>
      <c r="C20" s="3" t="s">
        <v>83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2"/>
        <v>0</v>
      </c>
      <c r="M20" s="3">
        <v>600</v>
      </c>
      <c r="N20" s="3">
        <v>300</v>
      </c>
      <c r="O20" s="3">
        <f t="shared" si="3"/>
        <v>900</v>
      </c>
      <c r="P20" s="3">
        <v>0</v>
      </c>
      <c r="Q20" s="3">
        <v>300</v>
      </c>
      <c r="R20" s="3">
        <f t="shared" si="4"/>
        <v>300</v>
      </c>
      <c r="S20" s="5">
        <f t="shared" si="5"/>
        <v>600</v>
      </c>
      <c r="T20" s="5">
        <f t="shared" si="6"/>
        <v>600</v>
      </c>
      <c r="U20" s="5">
        <f t="shared" si="7"/>
        <v>1200</v>
      </c>
      <c r="V20" s="3" t="s">
        <v>83</v>
      </c>
      <c r="W20" s="11"/>
      <c r="X20" s="11"/>
    </row>
    <row r="21" spans="1:24" ht="12.75">
      <c r="A21" s="11"/>
      <c r="B21" s="3" t="s">
        <v>84</v>
      </c>
      <c r="C21" s="3" t="s">
        <v>85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300</v>
      </c>
      <c r="N21" s="3">
        <v>0</v>
      </c>
      <c r="O21" s="3">
        <f t="shared" si="3"/>
        <v>300</v>
      </c>
      <c r="P21" s="3">
        <v>300</v>
      </c>
      <c r="Q21" s="3">
        <v>0</v>
      </c>
      <c r="R21" s="3">
        <f t="shared" si="4"/>
        <v>300</v>
      </c>
      <c r="S21" s="5">
        <f t="shared" si="5"/>
        <v>600</v>
      </c>
      <c r="T21" s="5">
        <f t="shared" si="6"/>
        <v>0</v>
      </c>
      <c r="U21" s="5">
        <f t="shared" si="7"/>
        <v>600</v>
      </c>
      <c r="V21" s="3" t="s">
        <v>85</v>
      </c>
      <c r="W21" s="11"/>
      <c r="X21" s="11"/>
    </row>
    <row r="22" spans="1:24" ht="12.75">
      <c r="A22" s="11"/>
      <c r="B22" s="3" t="s">
        <v>86</v>
      </c>
      <c r="C22" s="3" t="s">
        <v>87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0</v>
      </c>
      <c r="T22" s="5">
        <f t="shared" si="6"/>
        <v>0</v>
      </c>
      <c r="U22" s="5">
        <f t="shared" si="7"/>
        <v>0</v>
      </c>
      <c r="V22" s="3" t="s">
        <v>87</v>
      </c>
      <c r="W22" s="11"/>
      <c r="X22" s="11"/>
    </row>
    <row r="23" spans="1:24" ht="12.75">
      <c r="A23" s="11"/>
      <c r="B23" s="3"/>
      <c r="C23" s="5" t="s">
        <v>12</v>
      </c>
      <c r="D23" s="5">
        <f aca="true" t="shared" si="8" ref="D23:R23">SUM(D6:D22)</f>
        <v>5700</v>
      </c>
      <c r="E23" s="5">
        <f t="shared" si="8"/>
        <v>8700</v>
      </c>
      <c r="F23" s="5">
        <f t="shared" si="8"/>
        <v>14400</v>
      </c>
      <c r="G23" s="5">
        <f t="shared" si="8"/>
        <v>4200</v>
      </c>
      <c r="H23" s="5">
        <f t="shared" si="8"/>
        <v>6900</v>
      </c>
      <c r="I23" s="5">
        <f t="shared" si="8"/>
        <v>11100</v>
      </c>
      <c r="J23" s="5">
        <f t="shared" si="8"/>
        <v>7800</v>
      </c>
      <c r="K23" s="5">
        <f t="shared" si="8"/>
        <v>14700</v>
      </c>
      <c r="L23" s="5">
        <f t="shared" si="8"/>
        <v>22500</v>
      </c>
      <c r="M23" s="5">
        <f t="shared" si="8"/>
        <v>41100</v>
      </c>
      <c r="N23" s="5">
        <f t="shared" si="8"/>
        <v>39000</v>
      </c>
      <c r="O23" s="5">
        <f t="shared" si="8"/>
        <v>80100</v>
      </c>
      <c r="P23" s="5">
        <f t="shared" si="8"/>
        <v>27300</v>
      </c>
      <c r="Q23" s="5">
        <f t="shared" si="8"/>
        <v>44700</v>
      </c>
      <c r="R23" s="5">
        <f t="shared" si="8"/>
        <v>72000</v>
      </c>
      <c r="S23" s="5">
        <f t="shared" si="5"/>
        <v>86100</v>
      </c>
      <c r="T23" s="5">
        <f t="shared" si="6"/>
        <v>114000</v>
      </c>
      <c r="U23" s="5">
        <f t="shared" si="7"/>
        <v>200100</v>
      </c>
      <c r="V23" s="5" t="s">
        <v>12</v>
      </c>
      <c r="W23" s="11"/>
      <c r="X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28"/>
      <c r="K28" s="28"/>
      <c r="L28" s="28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2:23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10.8515625" style="0" customWidth="1"/>
    <col min="22" max="22" width="21.421875" style="0" bestFit="1" customWidth="1"/>
  </cols>
  <sheetData>
    <row r="1" spans="1:23" ht="12.75">
      <c r="A1" s="11"/>
      <c r="B1" s="11"/>
      <c r="C1" s="19" t="s">
        <v>143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49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36"/>
      <c r="G4" s="33"/>
      <c r="H4" s="43" t="s">
        <v>8</v>
      </c>
      <c r="I4" s="44"/>
      <c r="J4" s="39"/>
      <c r="K4" s="35" t="s">
        <v>9</v>
      </c>
      <c r="L4" s="39"/>
      <c r="M4" s="33"/>
      <c r="N4" s="43" t="s">
        <v>10</v>
      </c>
      <c r="O4" s="44"/>
      <c r="P4" s="37"/>
      <c r="Q4" s="38" t="s">
        <v>11</v>
      </c>
      <c r="R4" s="40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5" t="s">
        <v>7</v>
      </c>
      <c r="F5" s="42"/>
      <c r="G5" s="41"/>
      <c r="H5" s="25" t="s">
        <v>42</v>
      </c>
      <c r="I5" s="32"/>
      <c r="J5" s="32"/>
      <c r="K5" s="25" t="s">
        <v>43</v>
      </c>
      <c r="L5" s="32"/>
      <c r="M5" s="33"/>
      <c r="N5" s="45" t="s">
        <v>44</v>
      </c>
      <c r="O5" s="44"/>
      <c r="P5" s="32"/>
      <c r="Q5" s="46" t="s">
        <v>45</v>
      </c>
      <c r="R5" s="32"/>
      <c r="S5" s="11"/>
      <c r="T5" s="11"/>
      <c r="U5" s="11"/>
      <c r="V5" s="11"/>
      <c r="W5" s="11"/>
    </row>
    <row r="6" spans="1:49" ht="38.25">
      <c r="A6" s="11"/>
      <c r="B6" s="7" t="s">
        <v>0</v>
      </c>
      <c r="C6" s="59" t="s">
        <v>5</v>
      </c>
      <c r="D6" s="59" t="s">
        <v>140</v>
      </c>
      <c r="E6" s="59" t="s">
        <v>141</v>
      </c>
      <c r="F6" s="59" t="s">
        <v>4</v>
      </c>
      <c r="G6" s="59" t="s">
        <v>140</v>
      </c>
      <c r="H6" s="59" t="s">
        <v>141</v>
      </c>
      <c r="I6" s="59" t="s">
        <v>4</v>
      </c>
      <c r="J6" s="59" t="s">
        <v>140</v>
      </c>
      <c r="K6" s="59" t="s">
        <v>141</v>
      </c>
      <c r="L6" s="59" t="s">
        <v>4</v>
      </c>
      <c r="M6" s="59" t="s">
        <v>140</v>
      </c>
      <c r="N6" s="59" t="s">
        <v>141</v>
      </c>
      <c r="O6" s="59" t="s">
        <v>4</v>
      </c>
      <c r="P6" s="59" t="s">
        <v>140</v>
      </c>
      <c r="Q6" s="59" t="s">
        <v>141</v>
      </c>
      <c r="R6" s="59" t="s">
        <v>4</v>
      </c>
      <c r="S6" s="59" t="str">
        <f>P6&amp;" Total"</f>
        <v>NORTH-BOUND Total</v>
      </c>
      <c r="T6" s="59" t="str">
        <f>Q6&amp;" Total"</f>
        <v>SOUTH-BOUND Total</v>
      </c>
      <c r="U6" s="59" t="s">
        <v>4</v>
      </c>
      <c r="V6" s="59" t="s">
        <v>5</v>
      </c>
      <c r="W6" s="19"/>
      <c r="X6" s="19"/>
      <c r="Y6" s="29"/>
      <c r="Z6" s="29"/>
      <c r="AA6" s="29"/>
      <c r="AB6" s="29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</row>
    <row r="7" spans="1:28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7500</v>
      </c>
      <c r="O7" s="3">
        <f>SUM(M7:N7)</f>
        <v>7500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7500</v>
      </c>
      <c r="U7" s="5">
        <f>S7+T7</f>
        <v>7500</v>
      </c>
      <c r="V7" s="3" t="s">
        <v>55</v>
      </c>
      <c r="W7" s="11"/>
      <c r="X7" s="11"/>
      <c r="Y7" s="30"/>
      <c r="Z7" s="29"/>
      <c r="AA7" s="29"/>
      <c r="AB7" s="29"/>
    </row>
    <row r="8" spans="1:28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7500</v>
      </c>
      <c r="N8" s="3">
        <v>7500</v>
      </c>
      <c r="O8" s="3">
        <f aca="true" t="shared" si="2" ref="O8:O23">SUM(M8:N8)</f>
        <v>15000</v>
      </c>
      <c r="P8" s="3">
        <v>0</v>
      </c>
      <c r="Q8" s="3">
        <v>33600</v>
      </c>
      <c r="R8" s="3">
        <f aca="true" t="shared" si="3" ref="R8:R23">SUM(P8:Q8)</f>
        <v>33600</v>
      </c>
      <c r="S8" s="5">
        <f aca="true" t="shared" si="4" ref="S8:T24">D8+G8+J8+M8+P8</f>
        <v>7500</v>
      </c>
      <c r="T8" s="5">
        <f t="shared" si="4"/>
        <v>41100</v>
      </c>
      <c r="U8" s="5">
        <f aca="true" t="shared" si="5" ref="U8:U24">S8+T8</f>
        <v>48600</v>
      </c>
      <c r="V8" s="3" t="s">
        <v>57</v>
      </c>
      <c r="W8" s="11"/>
      <c r="X8" s="11"/>
      <c r="Y8" s="30"/>
      <c r="Z8" s="29"/>
      <c r="AA8" s="29"/>
      <c r="AB8" s="29"/>
    </row>
    <row r="9" spans="1:28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16800</v>
      </c>
      <c r="Q9" s="3">
        <v>25200</v>
      </c>
      <c r="R9" s="3">
        <f t="shared" si="3"/>
        <v>42000</v>
      </c>
      <c r="S9" s="5">
        <f t="shared" si="4"/>
        <v>16800</v>
      </c>
      <c r="T9" s="5">
        <f t="shared" si="4"/>
        <v>25200</v>
      </c>
      <c r="U9" s="5">
        <f t="shared" si="5"/>
        <v>42000</v>
      </c>
      <c r="V9" s="3" t="s">
        <v>59</v>
      </c>
      <c r="W9" s="11"/>
      <c r="X9" s="11"/>
      <c r="Y9" s="30"/>
      <c r="Z9" s="29"/>
      <c r="AA9" s="29"/>
      <c r="AB9" s="29"/>
    </row>
    <row r="10" spans="1:28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11"/>
      <c r="Y10" s="30"/>
      <c r="Z10" s="29"/>
      <c r="AA10" s="29"/>
      <c r="AB10" s="29"/>
    </row>
    <row r="11" spans="1:28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11"/>
      <c r="Y11" s="30"/>
      <c r="Z11" s="29"/>
      <c r="AA11" s="29"/>
      <c r="AB11" s="29"/>
    </row>
    <row r="12" spans="1:28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5400</v>
      </c>
      <c r="I12" s="3">
        <f t="shared" si="1"/>
        <v>5400</v>
      </c>
      <c r="J12" s="3">
        <v>0</v>
      </c>
      <c r="K12" s="3">
        <v>14400</v>
      </c>
      <c r="L12" s="3">
        <f aca="true" t="shared" si="6" ref="L12:L23">SUM(J12:K12)</f>
        <v>14400</v>
      </c>
      <c r="M12" s="3">
        <v>45000</v>
      </c>
      <c r="N12" s="3">
        <v>15000</v>
      </c>
      <c r="O12" s="3">
        <f t="shared" si="2"/>
        <v>60000</v>
      </c>
      <c r="P12" s="3">
        <v>92400</v>
      </c>
      <c r="Q12" s="3">
        <v>117600</v>
      </c>
      <c r="R12" s="3">
        <f t="shared" si="3"/>
        <v>210000</v>
      </c>
      <c r="S12" s="5">
        <f t="shared" si="4"/>
        <v>137400</v>
      </c>
      <c r="T12" s="5">
        <f t="shared" si="4"/>
        <v>152400</v>
      </c>
      <c r="U12" s="5">
        <f t="shared" si="5"/>
        <v>289800</v>
      </c>
      <c r="V12" s="3" t="s">
        <v>65</v>
      </c>
      <c r="W12" s="11"/>
      <c r="X12" s="11"/>
      <c r="Y12" s="30"/>
      <c r="Z12" s="29"/>
      <c r="AA12" s="29"/>
      <c r="AB12" s="29"/>
    </row>
    <row r="13" spans="1:28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5400</v>
      </c>
      <c r="I13" s="3">
        <f t="shared" si="1"/>
        <v>5400</v>
      </c>
      <c r="J13" s="3">
        <v>36000</v>
      </c>
      <c r="K13" s="3">
        <v>43200</v>
      </c>
      <c r="L13" s="3">
        <f t="shared" si="6"/>
        <v>79200</v>
      </c>
      <c r="M13" s="3">
        <v>292500</v>
      </c>
      <c r="N13" s="3">
        <v>37500</v>
      </c>
      <c r="O13" s="3">
        <f t="shared" si="2"/>
        <v>330000</v>
      </c>
      <c r="P13" s="3">
        <v>117600</v>
      </c>
      <c r="Q13" s="3">
        <v>8400</v>
      </c>
      <c r="R13" s="3">
        <f t="shared" si="3"/>
        <v>126000</v>
      </c>
      <c r="S13" s="5">
        <f t="shared" si="4"/>
        <v>446100</v>
      </c>
      <c r="T13" s="5">
        <f t="shared" si="4"/>
        <v>94500</v>
      </c>
      <c r="U13" s="5">
        <f t="shared" si="5"/>
        <v>540600</v>
      </c>
      <c r="V13" s="3" t="s">
        <v>67</v>
      </c>
      <c r="W13" s="11"/>
      <c r="X13" s="11"/>
      <c r="Y13" s="30"/>
      <c r="Z13" s="29"/>
      <c r="AA13" s="29"/>
      <c r="AB13" s="29"/>
    </row>
    <row r="14" spans="1:28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14400</v>
      </c>
      <c r="L14" s="3">
        <f t="shared" si="6"/>
        <v>14400</v>
      </c>
      <c r="M14" s="3">
        <v>22500</v>
      </c>
      <c r="N14" s="3">
        <v>22500</v>
      </c>
      <c r="O14" s="3">
        <f t="shared" si="2"/>
        <v>45000</v>
      </c>
      <c r="P14" s="3">
        <v>16800</v>
      </c>
      <c r="Q14" s="3">
        <v>8400</v>
      </c>
      <c r="R14" s="3">
        <f t="shared" si="3"/>
        <v>25200</v>
      </c>
      <c r="S14" s="5">
        <f t="shared" si="4"/>
        <v>39300</v>
      </c>
      <c r="T14" s="5">
        <f t="shared" si="4"/>
        <v>45300</v>
      </c>
      <c r="U14" s="5">
        <f t="shared" si="5"/>
        <v>84600</v>
      </c>
      <c r="V14" s="3" t="s">
        <v>69</v>
      </c>
      <c r="W14" s="11"/>
      <c r="X14" s="11"/>
      <c r="Y14" s="30"/>
      <c r="Z14" s="29"/>
      <c r="AA14" s="29"/>
      <c r="AB14" s="29"/>
    </row>
    <row r="15" spans="1:28" ht="12.75">
      <c r="A15" s="11"/>
      <c r="B15" s="3" t="s">
        <v>70</v>
      </c>
      <c r="C15" s="3" t="s">
        <v>71</v>
      </c>
      <c r="D15" s="3">
        <v>2400</v>
      </c>
      <c r="E15" s="3">
        <v>0</v>
      </c>
      <c r="F15" s="3">
        <f t="shared" si="0"/>
        <v>2400</v>
      </c>
      <c r="G15" s="3">
        <v>0</v>
      </c>
      <c r="H15" s="3">
        <v>0</v>
      </c>
      <c r="I15" s="3">
        <f t="shared" si="1"/>
        <v>0</v>
      </c>
      <c r="J15" s="3">
        <v>7200</v>
      </c>
      <c r="K15" s="3">
        <v>0</v>
      </c>
      <c r="L15" s="3">
        <f t="shared" si="6"/>
        <v>7200</v>
      </c>
      <c r="M15" s="3">
        <v>15000</v>
      </c>
      <c r="N15" s="3">
        <v>0</v>
      </c>
      <c r="O15" s="3">
        <f t="shared" si="2"/>
        <v>15000</v>
      </c>
      <c r="P15" s="3">
        <v>8400</v>
      </c>
      <c r="Q15" s="3">
        <v>0</v>
      </c>
      <c r="R15" s="3">
        <f t="shared" si="3"/>
        <v>8400</v>
      </c>
      <c r="S15" s="5">
        <f t="shared" si="4"/>
        <v>33000</v>
      </c>
      <c r="T15" s="5">
        <f t="shared" si="4"/>
        <v>0</v>
      </c>
      <c r="U15" s="5">
        <f t="shared" si="5"/>
        <v>33000</v>
      </c>
      <c r="V15" s="3" t="s">
        <v>71</v>
      </c>
      <c r="W15" s="11"/>
      <c r="X15" s="11"/>
      <c r="Y15" s="30"/>
      <c r="Z15" s="29"/>
      <c r="AA15" s="29"/>
      <c r="AB15" s="29"/>
    </row>
    <row r="16" spans="1:28" ht="12.75">
      <c r="A16" s="11"/>
      <c r="B16" s="3" t="s">
        <v>72</v>
      </c>
      <c r="C16" s="3" t="s">
        <v>73</v>
      </c>
      <c r="D16" s="3">
        <v>0</v>
      </c>
      <c r="E16" s="3">
        <v>4800</v>
      </c>
      <c r="F16" s="3">
        <f t="shared" si="0"/>
        <v>4800</v>
      </c>
      <c r="G16" s="3">
        <v>10800</v>
      </c>
      <c r="H16" s="3">
        <v>5400</v>
      </c>
      <c r="I16" s="3">
        <f t="shared" si="1"/>
        <v>16200</v>
      </c>
      <c r="J16" s="3">
        <v>14400</v>
      </c>
      <c r="K16" s="3">
        <v>14400</v>
      </c>
      <c r="L16" s="3">
        <f t="shared" si="6"/>
        <v>28800</v>
      </c>
      <c r="M16" s="3">
        <v>7500</v>
      </c>
      <c r="N16" s="3">
        <v>22500</v>
      </c>
      <c r="O16" s="3">
        <f t="shared" si="2"/>
        <v>30000</v>
      </c>
      <c r="P16" s="3">
        <v>0</v>
      </c>
      <c r="Q16" s="3">
        <v>16800</v>
      </c>
      <c r="R16" s="3">
        <f t="shared" si="3"/>
        <v>16800</v>
      </c>
      <c r="S16" s="5">
        <f t="shared" si="4"/>
        <v>32700</v>
      </c>
      <c r="T16" s="5">
        <f t="shared" si="4"/>
        <v>63900</v>
      </c>
      <c r="U16" s="5">
        <f t="shared" si="5"/>
        <v>96600</v>
      </c>
      <c r="V16" s="3" t="s">
        <v>73</v>
      </c>
      <c r="W16" s="11"/>
      <c r="X16" s="11"/>
      <c r="Y16" s="30"/>
      <c r="Z16" s="29"/>
      <c r="AA16" s="29"/>
      <c r="AB16" s="29"/>
    </row>
    <row r="17" spans="1:28" ht="12.75">
      <c r="A17" s="11"/>
      <c r="B17" s="3" t="s">
        <v>74</v>
      </c>
      <c r="C17" s="3" t="s">
        <v>75</v>
      </c>
      <c r="D17" s="3">
        <v>24000</v>
      </c>
      <c r="E17" s="3">
        <v>38400</v>
      </c>
      <c r="F17" s="3">
        <f t="shared" si="0"/>
        <v>62400</v>
      </c>
      <c r="G17" s="3">
        <v>32400</v>
      </c>
      <c r="H17" s="3">
        <v>59400</v>
      </c>
      <c r="I17" s="3">
        <f t="shared" si="1"/>
        <v>91800</v>
      </c>
      <c r="J17" s="3">
        <v>50400</v>
      </c>
      <c r="K17" s="3">
        <v>144000</v>
      </c>
      <c r="L17" s="3">
        <f t="shared" si="6"/>
        <v>194400</v>
      </c>
      <c r="M17" s="3">
        <v>90000</v>
      </c>
      <c r="N17" s="3">
        <v>322500</v>
      </c>
      <c r="O17" s="3">
        <f t="shared" si="2"/>
        <v>412500</v>
      </c>
      <c r="P17" s="3">
        <v>84000</v>
      </c>
      <c r="Q17" s="3">
        <v>235200</v>
      </c>
      <c r="R17" s="3">
        <f t="shared" si="3"/>
        <v>319200</v>
      </c>
      <c r="S17" s="5">
        <f t="shared" si="4"/>
        <v>280800</v>
      </c>
      <c r="T17" s="5">
        <f t="shared" si="4"/>
        <v>799500</v>
      </c>
      <c r="U17" s="5">
        <f t="shared" si="5"/>
        <v>1080300</v>
      </c>
      <c r="V17" s="3" t="s">
        <v>75</v>
      </c>
      <c r="W17" s="11"/>
      <c r="X17" s="11"/>
      <c r="Y17" s="30"/>
      <c r="Z17" s="29"/>
      <c r="AA17" s="29"/>
      <c r="AB17" s="29"/>
    </row>
    <row r="18" spans="1:28" ht="12.75">
      <c r="A18" s="11"/>
      <c r="B18" s="3" t="s">
        <v>76</v>
      </c>
      <c r="C18" s="3" t="s">
        <v>77</v>
      </c>
      <c r="D18" s="3">
        <v>9600</v>
      </c>
      <c r="E18" s="3">
        <v>9600</v>
      </c>
      <c r="F18" s="3">
        <f t="shared" si="0"/>
        <v>19200</v>
      </c>
      <c r="G18" s="3">
        <v>0</v>
      </c>
      <c r="H18" s="3">
        <v>5400</v>
      </c>
      <c r="I18" s="3">
        <f t="shared" si="1"/>
        <v>5400</v>
      </c>
      <c r="J18" s="3">
        <v>0</v>
      </c>
      <c r="K18" s="3">
        <v>7200</v>
      </c>
      <c r="L18" s="3">
        <f t="shared" si="6"/>
        <v>7200</v>
      </c>
      <c r="M18" s="3">
        <v>67500</v>
      </c>
      <c r="N18" s="3">
        <v>75000</v>
      </c>
      <c r="O18" s="3">
        <f t="shared" si="2"/>
        <v>142500</v>
      </c>
      <c r="P18" s="3">
        <v>0</v>
      </c>
      <c r="Q18" s="3">
        <v>0</v>
      </c>
      <c r="R18" s="3">
        <f t="shared" si="3"/>
        <v>0</v>
      </c>
      <c r="S18" s="5">
        <f t="shared" si="4"/>
        <v>77100</v>
      </c>
      <c r="T18" s="5">
        <f t="shared" si="4"/>
        <v>97200</v>
      </c>
      <c r="U18" s="5">
        <f t="shared" si="5"/>
        <v>174300</v>
      </c>
      <c r="V18" s="3" t="s">
        <v>77</v>
      </c>
      <c r="W18" s="11"/>
      <c r="X18" s="11"/>
      <c r="Y18" s="30"/>
      <c r="Z18" s="29"/>
      <c r="AA18" s="29"/>
      <c r="AB18" s="29"/>
    </row>
    <row r="19" spans="1:28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82500</v>
      </c>
      <c r="N19" s="3">
        <v>22500</v>
      </c>
      <c r="O19" s="3">
        <f t="shared" si="2"/>
        <v>105000</v>
      </c>
      <c r="P19" s="3">
        <v>25200</v>
      </c>
      <c r="Q19" s="3">
        <v>67200</v>
      </c>
      <c r="R19" s="3">
        <f t="shared" si="3"/>
        <v>92400</v>
      </c>
      <c r="S19" s="5">
        <f t="shared" si="4"/>
        <v>107700</v>
      </c>
      <c r="T19" s="5">
        <f t="shared" si="4"/>
        <v>89700</v>
      </c>
      <c r="U19" s="5">
        <f t="shared" si="5"/>
        <v>197400</v>
      </c>
      <c r="V19" s="3" t="s">
        <v>79</v>
      </c>
      <c r="W19" s="11"/>
      <c r="X19" s="11"/>
      <c r="Y19" s="30"/>
      <c r="Z19" s="29"/>
      <c r="AA19" s="29"/>
      <c r="AB19" s="29"/>
    </row>
    <row r="20" spans="1:28" ht="12.75">
      <c r="A20" s="11"/>
      <c r="B20" s="3" t="s">
        <v>80</v>
      </c>
      <c r="C20" s="3" t="s">
        <v>81</v>
      </c>
      <c r="D20" s="3">
        <v>7200</v>
      </c>
      <c r="E20" s="3">
        <v>0</v>
      </c>
      <c r="F20" s="3">
        <f t="shared" si="0"/>
        <v>7200</v>
      </c>
      <c r="G20" s="3">
        <v>5400</v>
      </c>
      <c r="H20" s="3">
        <v>5400</v>
      </c>
      <c r="I20" s="3">
        <f t="shared" si="1"/>
        <v>10800</v>
      </c>
      <c r="J20" s="3">
        <v>79200</v>
      </c>
      <c r="K20" s="3">
        <v>79200</v>
      </c>
      <c r="L20" s="3">
        <f t="shared" si="6"/>
        <v>158400</v>
      </c>
      <c r="M20" s="3">
        <v>360000</v>
      </c>
      <c r="N20" s="3">
        <v>127500</v>
      </c>
      <c r="O20" s="3">
        <f t="shared" si="2"/>
        <v>487500</v>
      </c>
      <c r="P20" s="3">
        <v>386400</v>
      </c>
      <c r="Q20" s="3">
        <v>487200</v>
      </c>
      <c r="R20" s="3">
        <f t="shared" si="3"/>
        <v>873600</v>
      </c>
      <c r="S20" s="5">
        <f t="shared" si="4"/>
        <v>838200</v>
      </c>
      <c r="T20" s="5">
        <f t="shared" si="4"/>
        <v>699300</v>
      </c>
      <c r="U20" s="5">
        <f t="shared" si="5"/>
        <v>1537500</v>
      </c>
      <c r="V20" s="3" t="s">
        <v>81</v>
      </c>
      <c r="W20" s="11"/>
      <c r="X20" s="11"/>
      <c r="Y20" s="30"/>
      <c r="Z20" s="29"/>
      <c r="AA20" s="29"/>
      <c r="AB20" s="29"/>
    </row>
    <row r="21" spans="1:28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15000</v>
      </c>
      <c r="N21" s="3">
        <v>7500</v>
      </c>
      <c r="O21" s="3">
        <f t="shared" si="2"/>
        <v>22500</v>
      </c>
      <c r="P21" s="3">
        <v>0</v>
      </c>
      <c r="Q21" s="3">
        <v>8400</v>
      </c>
      <c r="R21" s="3">
        <f t="shared" si="3"/>
        <v>8400</v>
      </c>
      <c r="S21" s="5">
        <f t="shared" si="4"/>
        <v>15000</v>
      </c>
      <c r="T21" s="5">
        <f t="shared" si="4"/>
        <v>15900</v>
      </c>
      <c r="U21" s="5">
        <f t="shared" si="5"/>
        <v>30900</v>
      </c>
      <c r="V21" s="3" t="s">
        <v>83</v>
      </c>
      <c r="W21" s="11"/>
      <c r="X21" s="11"/>
      <c r="Y21" s="30"/>
      <c r="Z21" s="29"/>
      <c r="AA21" s="29"/>
      <c r="AB21" s="29"/>
    </row>
    <row r="22" spans="1:28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7500</v>
      </c>
      <c r="N22" s="3">
        <v>0</v>
      </c>
      <c r="O22" s="3">
        <f t="shared" si="2"/>
        <v>7500</v>
      </c>
      <c r="P22" s="3">
        <v>8400</v>
      </c>
      <c r="Q22" s="3">
        <v>0</v>
      </c>
      <c r="R22" s="3">
        <f t="shared" si="3"/>
        <v>8400</v>
      </c>
      <c r="S22" s="5">
        <f t="shared" si="4"/>
        <v>15900</v>
      </c>
      <c r="T22" s="5">
        <f t="shared" si="4"/>
        <v>0</v>
      </c>
      <c r="U22" s="5">
        <f t="shared" si="5"/>
        <v>15900</v>
      </c>
      <c r="V22" s="3" t="s">
        <v>85</v>
      </c>
      <c r="W22" s="11"/>
      <c r="X22" s="11"/>
      <c r="Y22" s="30"/>
      <c r="Z22" s="29"/>
      <c r="AA22" s="29"/>
      <c r="AB22" s="29"/>
    </row>
    <row r="23" spans="1:28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11"/>
      <c r="Y23" s="30"/>
      <c r="Z23" s="29"/>
      <c r="AA23" s="29"/>
      <c r="AB23" s="29"/>
    </row>
    <row r="24" spans="1:28" ht="12.75">
      <c r="A24" s="11"/>
      <c r="B24" s="3"/>
      <c r="C24" s="5" t="s">
        <v>12</v>
      </c>
      <c r="D24" s="5">
        <f aca="true" t="shared" si="7" ref="D24:R24">SUM(D7:D23)</f>
        <v>43200</v>
      </c>
      <c r="E24" s="5">
        <f t="shared" si="7"/>
        <v>52800</v>
      </c>
      <c r="F24" s="5">
        <f t="shared" si="7"/>
        <v>96000</v>
      </c>
      <c r="G24" s="5">
        <f t="shared" si="7"/>
        <v>48600</v>
      </c>
      <c r="H24" s="5">
        <f t="shared" si="7"/>
        <v>86400</v>
      </c>
      <c r="I24" s="5">
        <f t="shared" si="7"/>
        <v>135000</v>
      </c>
      <c r="J24" s="5">
        <f t="shared" si="7"/>
        <v>187200</v>
      </c>
      <c r="K24" s="5">
        <f t="shared" si="7"/>
        <v>316800</v>
      </c>
      <c r="L24" s="5">
        <f t="shared" si="7"/>
        <v>504000</v>
      </c>
      <c r="M24" s="5">
        <f t="shared" si="7"/>
        <v>1012500</v>
      </c>
      <c r="N24" s="5">
        <f t="shared" si="7"/>
        <v>667500</v>
      </c>
      <c r="O24" s="5">
        <f t="shared" si="7"/>
        <v>1680000</v>
      </c>
      <c r="P24" s="5">
        <f t="shared" si="7"/>
        <v>756000</v>
      </c>
      <c r="Q24" s="5">
        <f t="shared" si="7"/>
        <v>1008000</v>
      </c>
      <c r="R24" s="5">
        <f t="shared" si="7"/>
        <v>1764000</v>
      </c>
      <c r="S24" s="5">
        <f t="shared" si="4"/>
        <v>2047500</v>
      </c>
      <c r="T24" s="5">
        <f t="shared" si="4"/>
        <v>2131500</v>
      </c>
      <c r="U24" s="5">
        <f t="shared" si="5"/>
        <v>4179000</v>
      </c>
      <c r="V24" s="5" t="s">
        <v>12</v>
      </c>
      <c r="W24" s="11"/>
      <c r="X24" s="11"/>
      <c r="Y24" s="30"/>
      <c r="Z24" s="29"/>
      <c r="AA24" s="29"/>
      <c r="AB24" s="29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9"/>
      <c r="Y25" s="29"/>
      <c r="Z25" s="29"/>
      <c r="AA25" s="29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  <col min="12" max="12" width="3.421875" style="0" customWidth="1"/>
  </cols>
  <sheetData>
    <row r="1" spans="1:19" ht="12.75">
      <c r="A1" s="12"/>
      <c r="B1" s="19" t="s">
        <v>143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62" t="s">
        <v>51</v>
      </c>
      <c r="E4" s="61"/>
      <c r="F4" s="11"/>
      <c r="G4" s="62" t="s">
        <v>112</v>
      </c>
      <c r="H4" s="63"/>
      <c r="I4" s="12"/>
      <c r="J4" s="62" t="s">
        <v>40</v>
      </c>
      <c r="K4" s="63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5" t="s">
        <v>0</v>
      </c>
      <c r="C5" s="55" t="s">
        <v>52</v>
      </c>
      <c r="D5" s="56" t="s">
        <v>140</v>
      </c>
      <c r="E5" s="56" t="s">
        <v>141</v>
      </c>
      <c r="F5" s="65"/>
      <c r="G5" s="56" t="s">
        <v>140</v>
      </c>
      <c r="H5" s="56" t="s">
        <v>141</v>
      </c>
      <c r="I5" s="66"/>
      <c r="J5" s="56" t="s">
        <v>140</v>
      </c>
      <c r="K5" s="56" t="s">
        <v>141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64">
        <v>600</v>
      </c>
      <c r="E6" s="64">
        <v>300</v>
      </c>
      <c r="F6" s="11"/>
      <c r="G6" s="64">
        <v>600</v>
      </c>
      <c r="H6" s="64">
        <v>300</v>
      </c>
      <c r="I6" s="12"/>
      <c r="J6" s="64">
        <v>100</v>
      </c>
      <c r="K6" s="64">
        <v>50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300</v>
      </c>
      <c r="F9" s="11"/>
      <c r="G9" s="4">
        <v>0</v>
      </c>
      <c r="H9" s="4">
        <v>600</v>
      </c>
      <c r="I9" s="12"/>
      <c r="J9" s="4">
        <v>0</v>
      </c>
      <c r="K9" s="4">
        <v>50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600</v>
      </c>
      <c r="E16" s="6">
        <f>SUM(E6:E15)</f>
        <v>600</v>
      </c>
      <c r="F16" s="11"/>
      <c r="G16" s="6">
        <f>SUM(G6:G15)</f>
        <v>600</v>
      </c>
      <c r="H16" s="6">
        <f>SUM(H6:H15)</f>
        <v>900</v>
      </c>
      <c r="I16" s="12"/>
      <c r="J16" s="6">
        <f>SUM(J6:J15)</f>
        <v>100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U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19.421875" style="0" customWidth="1"/>
  </cols>
  <sheetData>
    <row r="1" spans="1:46" ht="12.75">
      <c r="A1" s="11"/>
      <c r="B1" s="11"/>
      <c r="C1" s="19" t="s">
        <v>143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8"/>
      <c r="B3" s="68"/>
      <c r="C3" s="74" t="s">
        <v>144</v>
      </c>
      <c r="D3" s="74"/>
      <c r="E3" s="74"/>
      <c r="F3" s="74"/>
      <c r="G3" s="74"/>
      <c r="H3" s="74"/>
      <c r="I3" s="74"/>
      <c r="J3" s="74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ht="32.25" customHeight="1">
      <c r="A4" s="68"/>
      <c r="B4" s="68"/>
      <c r="C4" s="75" t="s">
        <v>145</v>
      </c>
      <c r="D4" s="76"/>
      <c r="E4" s="76"/>
      <c r="F4" s="76"/>
      <c r="G4" s="76"/>
      <c r="H4" s="76"/>
      <c r="I4" s="76"/>
      <c r="J4" s="76"/>
      <c r="K4" s="76"/>
      <c r="L4" s="76"/>
      <c r="M4" s="68"/>
      <c r="N4" s="68"/>
      <c r="O4" s="68"/>
      <c r="P4" s="68"/>
      <c r="Q4" s="68"/>
      <c r="R4" s="68"/>
      <c r="S4" s="68"/>
      <c r="T4" s="68"/>
      <c r="U4" s="68"/>
    </row>
    <row r="5" spans="1:21" ht="12" customHeight="1">
      <c r="A5" s="68"/>
      <c r="B5" s="68"/>
      <c r="C5" s="69"/>
      <c r="D5" s="70"/>
      <c r="E5" s="70"/>
      <c r="F5" s="70"/>
      <c r="G5" s="70"/>
      <c r="H5" s="70"/>
      <c r="I5" s="70"/>
      <c r="J5" s="70"/>
      <c r="K5" s="70"/>
      <c r="L5" s="70"/>
      <c r="M5" s="68"/>
      <c r="N5" s="68"/>
      <c r="O5" s="68"/>
      <c r="P5" s="68"/>
      <c r="Q5" s="68"/>
      <c r="R5" s="68"/>
      <c r="S5" s="68"/>
      <c r="T5" s="68"/>
      <c r="U5" s="68"/>
    </row>
    <row r="6" spans="1:21" ht="12.75" customHeight="1">
      <c r="A6" s="68"/>
      <c r="B6" s="68"/>
      <c r="C6" s="77" t="s">
        <v>146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1" ht="12.75" customHeight="1">
      <c r="A7" s="68"/>
      <c r="B7" s="68"/>
      <c r="C7" s="30" t="s">
        <v>130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2.75" customHeight="1">
      <c r="A8" s="68"/>
      <c r="B8" s="68"/>
      <c r="C8" s="30" t="s">
        <v>131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12.75" customHeight="1">
      <c r="A9" s="68"/>
      <c r="B9" s="68"/>
      <c r="C9" s="30" t="s">
        <v>132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</row>
    <row r="10" spans="1:21" ht="12.75" customHeight="1">
      <c r="A10" s="68"/>
      <c r="B10" s="68"/>
      <c r="C10" s="30" t="s">
        <v>133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</row>
    <row r="11" spans="1:21" ht="12.75" customHeight="1">
      <c r="A11" s="68"/>
      <c r="B11" s="68"/>
      <c r="C11" s="30" t="s">
        <v>134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21" ht="12.75" customHeight="1">
      <c r="A12" s="68"/>
      <c r="B12" s="68"/>
      <c r="C12" s="30" t="s">
        <v>135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ht="12.75" customHeight="1">
      <c r="A13" s="68"/>
      <c r="B13" s="68"/>
      <c r="C13" s="30" t="s">
        <v>136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</row>
    <row r="14" spans="1:21" ht="12.75" customHeight="1">
      <c r="A14" s="68"/>
      <c r="B14" s="68"/>
      <c r="C14" s="30" t="s">
        <v>137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</row>
    <row r="15" spans="1:21" ht="12.75" customHeight="1">
      <c r="A15" s="68"/>
      <c r="B15" s="68"/>
      <c r="C15" s="30" t="s">
        <v>138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</row>
    <row r="16" spans="1:46" ht="7.5" customHeight="1">
      <c r="A16" s="11"/>
      <c r="B16" s="11"/>
      <c r="C16" s="1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5.75">
      <c r="A17" s="11"/>
      <c r="B17" s="11"/>
      <c r="C17" s="11"/>
      <c r="D17" s="32"/>
      <c r="E17" s="32"/>
      <c r="F17" s="32"/>
      <c r="G17" s="32"/>
      <c r="H17" s="32"/>
      <c r="I17" s="32"/>
      <c r="J17" s="32"/>
      <c r="K17" s="48" t="s">
        <v>53</v>
      </c>
      <c r="L17" s="32"/>
      <c r="M17" s="32"/>
      <c r="N17" s="32"/>
      <c r="O17" s="32"/>
      <c r="P17" s="32"/>
      <c r="Q17" s="32"/>
      <c r="R17" s="3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11"/>
      <c r="C18" s="11"/>
      <c r="D18" s="32"/>
      <c r="E18" s="35" t="s">
        <v>6</v>
      </c>
      <c r="F18" s="36"/>
      <c r="G18" s="33"/>
      <c r="H18" s="43" t="s">
        <v>8</v>
      </c>
      <c r="I18" s="44"/>
      <c r="J18" s="39"/>
      <c r="K18" s="35" t="s">
        <v>9</v>
      </c>
      <c r="L18" s="39"/>
      <c r="M18" s="33"/>
      <c r="N18" s="43" t="s">
        <v>10</v>
      </c>
      <c r="O18" s="44"/>
      <c r="P18" s="37"/>
      <c r="Q18" s="38" t="s">
        <v>11</v>
      </c>
      <c r="R18" s="4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11"/>
      <c r="C19" s="11"/>
      <c r="D19" s="34"/>
      <c r="E19" s="25" t="s">
        <v>7</v>
      </c>
      <c r="F19" s="42"/>
      <c r="G19" s="41"/>
      <c r="H19" s="25" t="s">
        <v>42</v>
      </c>
      <c r="I19" s="32"/>
      <c r="J19" s="32"/>
      <c r="K19" s="25" t="s">
        <v>43</v>
      </c>
      <c r="L19" s="32"/>
      <c r="M19" s="33"/>
      <c r="N19" s="45" t="s">
        <v>44</v>
      </c>
      <c r="O19" s="44"/>
      <c r="P19" s="32"/>
      <c r="Q19" s="46" t="s">
        <v>45</v>
      </c>
      <c r="R19" s="32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7" ht="38.25">
      <c r="A20" s="11"/>
      <c r="B20" s="7" t="s">
        <v>0</v>
      </c>
      <c r="C20" s="7" t="s">
        <v>114</v>
      </c>
      <c r="D20" s="59" t="s">
        <v>140</v>
      </c>
      <c r="E20" s="59" t="s">
        <v>141</v>
      </c>
      <c r="F20" s="59" t="s">
        <v>4</v>
      </c>
      <c r="G20" s="59" t="s">
        <v>140</v>
      </c>
      <c r="H20" s="59" t="s">
        <v>141</v>
      </c>
      <c r="I20" s="59" t="s">
        <v>4</v>
      </c>
      <c r="J20" s="59" t="s">
        <v>140</v>
      </c>
      <c r="K20" s="59" t="s">
        <v>141</v>
      </c>
      <c r="L20" s="59" t="s">
        <v>4</v>
      </c>
      <c r="M20" s="59" t="s">
        <v>140</v>
      </c>
      <c r="N20" s="59" t="s">
        <v>141</v>
      </c>
      <c r="O20" s="59" t="s">
        <v>4</v>
      </c>
      <c r="P20" s="59" t="s">
        <v>140</v>
      </c>
      <c r="Q20" s="59" t="s">
        <v>141</v>
      </c>
      <c r="R20" s="59" t="s">
        <v>4</v>
      </c>
      <c r="S20" s="59" t="str">
        <f>P20&amp;" Total"</f>
        <v>NORTH-BOUND Total</v>
      </c>
      <c r="T20" s="59" t="str">
        <f>Q20&amp;" Total"</f>
        <v>SOUTH-BOUND Total</v>
      </c>
      <c r="U20" s="59" t="s">
        <v>4</v>
      </c>
      <c r="V20" s="7" t="s">
        <v>114</v>
      </c>
      <c r="W20" s="1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ht="12.75">
      <c r="A21" s="11"/>
      <c r="B21" s="3">
        <v>1075</v>
      </c>
      <c r="C21" s="3" t="s">
        <v>130</v>
      </c>
      <c r="D21" s="3">
        <v>0</v>
      </c>
      <c r="E21" s="3">
        <v>0</v>
      </c>
      <c r="F21" s="3">
        <f>SUM(D21:E21)</f>
        <v>0</v>
      </c>
      <c r="G21" s="3">
        <v>0</v>
      </c>
      <c r="H21" s="3">
        <v>5400</v>
      </c>
      <c r="I21" s="3">
        <f>SUM(G21:H21)</f>
        <v>5400</v>
      </c>
      <c r="J21" s="3">
        <v>0</v>
      </c>
      <c r="K21" s="3">
        <v>0</v>
      </c>
      <c r="L21" s="3">
        <f>SUM(J21:K21)</f>
        <v>0</v>
      </c>
      <c r="M21" s="3">
        <v>7500</v>
      </c>
      <c r="N21" s="3">
        <v>0</v>
      </c>
      <c r="O21" s="3">
        <f>SUM(M21:N21)</f>
        <v>7500</v>
      </c>
      <c r="P21" s="3">
        <v>0</v>
      </c>
      <c r="Q21" s="3">
        <v>0</v>
      </c>
      <c r="R21" s="3">
        <f>SUM(P21:Q21)</f>
        <v>0</v>
      </c>
      <c r="S21" s="5">
        <f>D21+G21+J21+M21+P21</f>
        <v>7500</v>
      </c>
      <c r="T21" s="5">
        <f>E21+H21+K21+N21+Q21</f>
        <v>5400</v>
      </c>
      <c r="U21" s="5">
        <f>S21+T21</f>
        <v>12900</v>
      </c>
      <c r="V21" s="3" t="s">
        <v>130</v>
      </c>
      <c r="W21" s="11" t="s">
        <v>142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ht="12.75">
      <c r="A22" s="11"/>
      <c r="B22" s="3">
        <v>1203</v>
      </c>
      <c r="C22" s="3" t="s">
        <v>131</v>
      </c>
      <c r="D22" s="3">
        <v>0</v>
      </c>
      <c r="E22" s="3">
        <v>0</v>
      </c>
      <c r="F22" s="3">
        <f aca="true" t="shared" si="0" ref="F22:F43">SUM(D22:E22)</f>
        <v>0</v>
      </c>
      <c r="G22" s="3">
        <v>0</v>
      </c>
      <c r="H22" s="3">
        <v>0</v>
      </c>
      <c r="I22" s="3">
        <f aca="true" t="shared" si="1" ref="I22:I34">SUM(G22:H22)</f>
        <v>0</v>
      </c>
      <c r="J22" s="3">
        <v>0</v>
      </c>
      <c r="K22" s="3">
        <v>14400</v>
      </c>
      <c r="L22" s="3">
        <f>SUM(J22:K22)</f>
        <v>14400</v>
      </c>
      <c r="M22" s="3">
        <v>30000</v>
      </c>
      <c r="N22" s="3">
        <v>15000</v>
      </c>
      <c r="O22" s="3">
        <f aca="true" t="shared" si="2" ref="O22:O43">SUM(M22:N22)</f>
        <v>45000</v>
      </c>
      <c r="P22" s="3">
        <v>58800</v>
      </c>
      <c r="Q22" s="3">
        <v>109200</v>
      </c>
      <c r="R22" s="3">
        <f aca="true" t="shared" si="3" ref="R22:R43">SUM(P22:Q22)</f>
        <v>168000</v>
      </c>
      <c r="S22" s="5">
        <f aca="true" t="shared" si="4" ref="S22:T44">D22+G22+J22+M22+P22</f>
        <v>88800</v>
      </c>
      <c r="T22" s="5">
        <f t="shared" si="4"/>
        <v>138600</v>
      </c>
      <c r="U22" s="5">
        <f aca="true" t="shared" si="5" ref="U22:U44">S22+T22</f>
        <v>227400</v>
      </c>
      <c r="V22" s="3" t="s">
        <v>131</v>
      </c>
      <c r="W22" s="11" t="s">
        <v>142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ht="12.75">
      <c r="A23" s="11"/>
      <c r="B23" s="3">
        <v>1268</v>
      </c>
      <c r="C23" s="3" t="s">
        <v>132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>SUM(J23:K23)</f>
        <v>0</v>
      </c>
      <c r="M23" s="3">
        <v>0</v>
      </c>
      <c r="N23" s="3">
        <v>7500</v>
      </c>
      <c r="O23" s="3">
        <f t="shared" si="2"/>
        <v>7500</v>
      </c>
      <c r="P23" s="3">
        <v>0</v>
      </c>
      <c r="Q23" s="3">
        <v>8400</v>
      </c>
      <c r="R23" s="3">
        <f t="shared" si="3"/>
        <v>8400</v>
      </c>
      <c r="S23" s="5">
        <f t="shared" si="4"/>
        <v>0</v>
      </c>
      <c r="T23" s="5">
        <f t="shared" si="4"/>
        <v>15900</v>
      </c>
      <c r="U23" s="5">
        <f t="shared" si="5"/>
        <v>15900</v>
      </c>
      <c r="V23" s="3" t="s">
        <v>132</v>
      </c>
      <c r="W23" s="11" t="s">
        <v>142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ht="12.75">
      <c r="A24" s="11"/>
      <c r="B24" s="3">
        <v>1863</v>
      </c>
      <c r="C24" s="3" t="s">
        <v>133</v>
      </c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>SUM(J24:K24)</f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 t="s">
        <v>133</v>
      </c>
      <c r="W24" s="11" t="s">
        <v>142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ht="12.75">
      <c r="A25" s="11"/>
      <c r="B25" s="3">
        <v>1951</v>
      </c>
      <c r="C25" s="3" t="s">
        <v>134</v>
      </c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14400</v>
      </c>
      <c r="L25" s="3">
        <f>SUM(J25:K25)</f>
        <v>14400</v>
      </c>
      <c r="M25" s="3">
        <v>0</v>
      </c>
      <c r="N25" s="3">
        <v>0</v>
      </c>
      <c r="O25" s="3">
        <f t="shared" si="2"/>
        <v>0</v>
      </c>
      <c r="P25" s="3">
        <v>8400</v>
      </c>
      <c r="Q25" s="3">
        <v>0</v>
      </c>
      <c r="R25" s="3">
        <f t="shared" si="3"/>
        <v>8400</v>
      </c>
      <c r="S25" s="5">
        <f t="shared" si="4"/>
        <v>8400</v>
      </c>
      <c r="T25" s="5">
        <f t="shared" si="4"/>
        <v>14400</v>
      </c>
      <c r="U25" s="5">
        <f t="shared" si="5"/>
        <v>22800</v>
      </c>
      <c r="V25" s="3" t="s">
        <v>134</v>
      </c>
      <c r="W25" s="11" t="s">
        <v>142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ht="12.75">
      <c r="A26" s="11"/>
      <c r="B26" s="3">
        <v>1999</v>
      </c>
      <c r="C26" s="3" t="s">
        <v>135</v>
      </c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aca="true" t="shared" si="6" ref="L26:L43">SUM(J26:K26)</f>
        <v>0</v>
      </c>
      <c r="M26" s="3">
        <v>0</v>
      </c>
      <c r="N26" s="3">
        <v>0</v>
      </c>
      <c r="O26" s="3">
        <f t="shared" si="2"/>
        <v>0</v>
      </c>
      <c r="P26" s="3">
        <v>25200</v>
      </c>
      <c r="Q26" s="3">
        <v>8400</v>
      </c>
      <c r="R26" s="3">
        <f t="shared" si="3"/>
        <v>33600</v>
      </c>
      <c r="S26" s="5">
        <f t="shared" si="4"/>
        <v>25200</v>
      </c>
      <c r="T26" s="5">
        <f t="shared" si="4"/>
        <v>8400</v>
      </c>
      <c r="U26" s="5">
        <f t="shared" si="5"/>
        <v>33600</v>
      </c>
      <c r="V26" s="3" t="s">
        <v>135</v>
      </c>
      <c r="W26" s="11" t="s">
        <v>142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ht="12.75">
      <c r="A27" s="11"/>
      <c r="B27" s="3">
        <v>2582</v>
      </c>
      <c r="C27" s="3" t="s">
        <v>136</v>
      </c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7500</v>
      </c>
      <c r="O27" s="3">
        <f t="shared" si="2"/>
        <v>7500</v>
      </c>
      <c r="P27" s="3">
        <v>8400</v>
      </c>
      <c r="Q27" s="3">
        <v>0</v>
      </c>
      <c r="R27" s="3">
        <f t="shared" si="3"/>
        <v>8400</v>
      </c>
      <c r="S27" s="5">
        <f t="shared" si="4"/>
        <v>8400</v>
      </c>
      <c r="T27" s="5">
        <f t="shared" si="4"/>
        <v>7500</v>
      </c>
      <c r="U27" s="5">
        <f t="shared" si="5"/>
        <v>15900</v>
      </c>
      <c r="V27" s="3" t="s">
        <v>136</v>
      </c>
      <c r="W27" s="11" t="s">
        <v>142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ht="12.75">
      <c r="A28" s="11"/>
      <c r="B28" s="3">
        <v>3291</v>
      </c>
      <c r="C28" s="3" t="s">
        <v>137</v>
      </c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 t="s">
        <v>137</v>
      </c>
      <c r="W28" s="11" t="s">
        <v>142</v>
      </c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ht="12.75">
      <c r="A29" s="11"/>
      <c r="B29" s="3">
        <v>3375</v>
      </c>
      <c r="C29" s="3" t="s">
        <v>138</v>
      </c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 t="shared" si="1"/>
        <v>0</v>
      </c>
      <c r="J29" s="3">
        <v>0</v>
      </c>
      <c r="K29" s="3">
        <v>0</v>
      </c>
      <c r="L29" s="3">
        <f t="shared" si="6"/>
        <v>0</v>
      </c>
      <c r="M29" s="3">
        <v>7500</v>
      </c>
      <c r="N29" s="3">
        <v>7500</v>
      </c>
      <c r="O29" s="3">
        <f t="shared" si="2"/>
        <v>15000</v>
      </c>
      <c r="P29" s="3">
        <v>0</v>
      </c>
      <c r="Q29" s="3">
        <v>0</v>
      </c>
      <c r="R29" s="3">
        <f t="shared" si="3"/>
        <v>0</v>
      </c>
      <c r="S29" s="5">
        <f t="shared" si="4"/>
        <v>7500</v>
      </c>
      <c r="T29" s="5">
        <f t="shared" si="4"/>
        <v>7500</v>
      </c>
      <c r="U29" s="5">
        <f t="shared" si="5"/>
        <v>15000</v>
      </c>
      <c r="V29" s="3" t="s">
        <v>138</v>
      </c>
      <c r="W29" s="11" t="s">
        <v>142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 t="shared" si="1"/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f t="shared" si="2"/>
        <v>0</v>
      </c>
      <c r="P30" s="3">
        <v>0</v>
      </c>
      <c r="Q30" s="3">
        <v>0</v>
      </c>
      <c r="R30" s="3">
        <f t="shared" si="3"/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ht="12.75">
      <c r="A31" s="11"/>
      <c r="B31" s="3"/>
      <c r="C31" s="3"/>
      <c r="D31" s="3">
        <v>0</v>
      </c>
      <c r="E31" s="3">
        <v>0</v>
      </c>
      <c r="F31" s="3">
        <f t="shared" si="0"/>
        <v>0</v>
      </c>
      <c r="G31" s="3">
        <v>0</v>
      </c>
      <c r="H31" s="3">
        <v>0</v>
      </c>
      <c r="I31" s="3">
        <f t="shared" si="1"/>
        <v>0</v>
      </c>
      <c r="J31" s="3">
        <v>0</v>
      </c>
      <c r="K31" s="3">
        <v>0</v>
      </c>
      <c r="L31" s="3">
        <f t="shared" si="6"/>
        <v>0</v>
      </c>
      <c r="M31" s="3">
        <v>0</v>
      </c>
      <c r="N31" s="3">
        <v>0</v>
      </c>
      <c r="O31" s="3">
        <f t="shared" si="2"/>
        <v>0</v>
      </c>
      <c r="P31" s="3">
        <v>0</v>
      </c>
      <c r="Q31" s="3">
        <v>0</v>
      </c>
      <c r="R31" s="3">
        <f t="shared" si="3"/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ht="12.75">
      <c r="A32" s="11"/>
      <c r="B32" s="3"/>
      <c r="C32" s="3"/>
      <c r="D32" s="3">
        <v>0</v>
      </c>
      <c r="E32" s="3">
        <v>0</v>
      </c>
      <c r="F32" s="3">
        <f t="shared" si="0"/>
        <v>0</v>
      </c>
      <c r="G32" s="3">
        <v>0</v>
      </c>
      <c r="H32" s="3">
        <v>0</v>
      </c>
      <c r="I32" s="3">
        <f t="shared" si="1"/>
        <v>0</v>
      </c>
      <c r="J32" s="3">
        <v>0</v>
      </c>
      <c r="K32" s="3">
        <v>0</v>
      </c>
      <c r="L32" s="3">
        <f t="shared" si="6"/>
        <v>0</v>
      </c>
      <c r="M32" s="3">
        <v>0</v>
      </c>
      <c r="N32" s="3">
        <v>0</v>
      </c>
      <c r="O32" s="3">
        <f t="shared" si="2"/>
        <v>0</v>
      </c>
      <c r="P32" s="3">
        <v>0</v>
      </c>
      <c r="Q32" s="3">
        <v>0</v>
      </c>
      <c r="R32" s="3">
        <f t="shared" si="3"/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ht="12.75">
      <c r="A33" s="11"/>
      <c r="B33" s="3"/>
      <c r="C33" s="3"/>
      <c r="D33" s="3">
        <v>0</v>
      </c>
      <c r="E33" s="3">
        <v>0</v>
      </c>
      <c r="F33" s="3">
        <f t="shared" si="0"/>
        <v>0</v>
      </c>
      <c r="G33" s="3">
        <v>0</v>
      </c>
      <c r="H33" s="3">
        <v>0</v>
      </c>
      <c r="I33" s="3">
        <f t="shared" si="1"/>
        <v>0</v>
      </c>
      <c r="J33" s="3">
        <v>0</v>
      </c>
      <c r="K33" s="3">
        <v>0</v>
      </c>
      <c r="L33" s="3">
        <f t="shared" si="6"/>
        <v>0</v>
      </c>
      <c r="M33" s="3">
        <v>0</v>
      </c>
      <c r="N33" s="3">
        <v>0</v>
      </c>
      <c r="O33" s="3">
        <f t="shared" si="2"/>
        <v>0</v>
      </c>
      <c r="P33" s="3">
        <v>0</v>
      </c>
      <c r="Q33" s="3">
        <v>0</v>
      </c>
      <c r="R33" s="3">
        <f t="shared" si="3"/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ht="12.75">
      <c r="A34" s="11"/>
      <c r="B34" s="3"/>
      <c r="C34" s="3"/>
      <c r="D34" s="3">
        <v>0</v>
      </c>
      <c r="E34" s="3">
        <v>0</v>
      </c>
      <c r="F34" s="3">
        <f t="shared" si="0"/>
        <v>0</v>
      </c>
      <c r="G34" s="3">
        <v>0</v>
      </c>
      <c r="H34" s="3">
        <v>0</v>
      </c>
      <c r="I34" s="3">
        <f t="shared" si="1"/>
        <v>0</v>
      </c>
      <c r="J34" s="3">
        <v>0</v>
      </c>
      <c r="K34" s="3">
        <v>0</v>
      </c>
      <c r="L34" s="3">
        <f t="shared" si="6"/>
        <v>0</v>
      </c>
      <c r="M34" s="3">
        <v>0</v>
      </c>
      <c r="N34" s="3">
        <v>0</v>
      </c>
      <c r="O34" s="3">
        <f t="shared" si="2"/>
        <v>0</v>
      </c>
      <c r="P34" s="3">
        <v>0</v>
      </c>
      <c r="Q34" s="3">
        <v>0</v>
      </c>
      <c r="R34" s="3">
        <f t="shared" si="3"/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ht="12.75">
      <c r="A35" s="11"/>
      <c r="B35" s="3"/>
      <c r="C35" s="3"/>
      <c r="D35" s="3">
        <v>0</v>
      </c>
      <c r="E35" s="3">
        <v>0</v>
      </c>
      <c r="F35" s="3">
        <f t="shared" si="0"/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 t="shared" si="6"/>
        <v>0</v>
      </c>
      <c r="M35" s="3">
        <v>0</v>
      </c>
      <c r="N35" s="3">
        <v>0</v>
      </c>
      <c r="O35" s="3">
        <f t="shared" si="2"/>
        <v>0</v>
      </c>
      <c r="P35" s="3">
        <v>0</v>
      </c>
      <c r="Q35" s="3">
        <v>0</v>
      </c>
      <c r="R35" s="3">
        <f t="shared" si="3"/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ht="12.75">
      <c r="A36" s="11"/>
      <c r="B36" s="3"/>
      <c r="C36" s="3"/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 t="shared" si="6"/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ht="12.75">
      <c r="A37" s="11"/>
      <c r="B37" s="3"/>
      <c r="C37" s="3"/>
      <c r="D37" s="3">
        <v>0</v>
      </c>
      <c r="E37" s="3">
        <v>0</v>
      </c>
      <c r="F37" s="3">
        <f aca="true" t="shared" si="7" ref="F37:F42">SUM(D37:E37)</f>
        <v>0</v>
      </c>
      <c r="G37" s="3">
        <v>0</v>
      </c>
      <c r="H37" s="3">
        <v>0</v>
      </c>
      <c r="I37" s="3">
        <f aca="true" t="shared" si="8" ref="I37:I42">SUM(G37:H37)</f>
        <v>0</v>
      </c>
      <c r="J37" s="3">
        <v>0</v>
      </c>
      <c r="K37" s="3">
        <v>0</v>
      </c>
      <c r="L37" s="3">
        <f aca="true" t="shared" si="9" ref="L37:L42"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4"/>
        <v>0</v>
      </c>
      <c r="T37" s="5">
        <f t="shared" si="4"/>
        <v>0</v>
      </c>
      <c r="U37" s="5">
        <f t="shared" si="5"/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ht="12.75">
      <c r="A40" s="11"/>
      <c r="B40" s="3"/>
      <c r="C40" s="3"/>
      <c r="D40" s="3">
        <v>0</v>
      </c>
      <c r="E40" s="3">
        <v>0</v>
      </c>
      <c r="F40" s="3">
        <f t="shared" si="7"/>
        <v>0</v>
      </c>
      <c r="G40" s="3">
        <v>0</v>
      </c>
      <c r="H40" s="3">
        <v>0</v>
      </c>
      <c r="I40" s="3">
        <f t="shared" si="8"/>
        <v>0</v>
      </c>
      <c r="J40" s="3">
        <v>0</v>
      </c>
      <c r="K40" s="3">
        <v>0</v>
      </c>
      <c r="L40" s="3">
        <f t="shared" si="9"/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ht="12.75">
      <c r="A41" s="11"/>
      <c r="B41" s="3"/>
      <c r="C41" s="3"/>
      <c r="D41" s="3">
        <v>0</v>
      </c>
      <c r="E41" s="3">
        <v>0</v>
      </c>
      <c r="F41" s="3">
        <f t="shared" si="7"/>
        <v>0</v>
      </c>
      <c r="G41" s="3">
        <v>0</v>
      </c>
      <c r="H41" s="3">
        <v>0</v>
      </c>
      <c r="I41" s="3">
        <f t="shared" si="8"/>
        <v>0</v>
      </c>
      <c r="J41" s="3">
        <v>0</v>
      </c>
      <c r="K41" s="3">
        <v>0</v>
      </c>
      <c r="L41" s="3">
        <f t="shared" si="9"/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5">
        <f t="shared" si="4"/>
        <v>0</v>
      </c>
      <c r="T41" s="5">
        <f t="shared" si="4"/>
        <v>0</v>
      </c>
      <c r="U41" s="5">
        <f t="shared" si="5"/>
        <v>0</v>
      </c>
      <c r="V41" s="3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ht="12.75">
      <c r="A42" s="11"/>
      <c r="B42" s="3"/>
      <c r="C42" s="3"/>
      <c r="D42" s="3">
        <v>0</v>
      </c>
      <c r="E42" s="3">
        <v>0</v>
      </c>
      <c r="F42" s="3">
        <f t="shared" si="7"/>
        <v>0</v>
      </c>
      <c r="G42" s="3">
        <v>0</v>
      </c>
      <c r="H42" s="3">
        <v>0</v>
      </c>
      <c r="I42" s="3">
        <f t="shared" si="8"/>
        <v>0</v>
      </c>
      <c r="J42" s="3">
        <v>0</v>
      </c>
      <c r="K42" s="3">
        <v>0</v>
      </c>
      <c r="L42" s="3">
        <f t="shared" si="9"/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5">
        <f t="shared" si="4"/>
        <v>0</v>
      </c>
      <c r="T42" s="5">
        <f t="shared" si="4"/>
        <v>0</v>
      </c>
      <c r="U42" s="5">
        <f t="shared" si="5"/>
        <v>0</v>
      </c>
      <c r="V42" s="3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ht="12.75">
      <c r="A43" s="11"/>
      <c r="B43" s="3"/>
      <c r="C43" s="3"/>
      <c r="D43" s="3">
        <v>0</v>
      </c>
      <c r="E43" s="3">
        <v>0</v>
      </c>
      <c r="F43" s="3">
        <f t="shared" si="0"/>
        <v>0</v>
      </c>
      <c r="G43" s="3">
        <v>0</v>
      </c>
      <c r="H43" s="3">
        <v>0</v>
      </c>
      <c r="I43" s="3">
        <f>SUM(G43:H43)</f>
        <v>0</v>
      </c>
      <c r="J43" s="3">
        <v>0</v>
      </c>
      <c r="K43" s="3">
        <v>0</v>
      </c>
      <c r="L43" s="3">
        <f t="shared" si="6"/>
        <v>0</v>
      </c>
      <c r="M43" s="3">
        <v>0</v>
      </c>
      <c r="N43" s="3">
        <v>0</v>
      </c>
      <c r="O43" s="3">
        <f t="shared" si="2"/>
        <v>0</v>
      </c>
      <c r="P43" s="3">
        <v>0</v>
      </c>
      <c r="Q43" s="3">
        <v>0</v>
      </c>
      <c r="R43" s="3">
        <f t="shared" si="3"/>
        <v>0</v>
      </c>
      <c r="S43" s="5">
        <f t="shared" si="4"/>
        <v>0</v>
      </c>
      <c r="T43" s="5">
        <f t="shared" si="4"/>
        <v>0</v>
      </c>
      <c r="U43" s="5">
        <f t="shared" si="5"/>
        <v>0</v>
      </c>
      <c r="V43" s="3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47" ht="12.75">
      <c r="A44" s="11"/>
      <c r="B44" s="3"/>
      <c r="C44" s="5" t="s">
        <v>12</v>
      </c>
      <c r="D44" s="5">
        <f aca="true" t="shared" si="10" ref="D44:R44">SUM(D21:D43)</f>
        <v>0</v>
      </c>
      <c r="E44" s="5">
        <f t="shared" si="10"/>
        <v>0</v>
      </c>
      <c r="F44" s="5">
        <f t="shared" si="10"/>
        <v>0</v>
      </c>
      <c r="G44" s="5">
        <f t="shared" si="10"/>
        <v>0</v>
      </c>
      <c r="H44" s="5">
        <f t="shared" si="10"/>
        <v>5400</v>
      </c>
      <c r="I44" s="5">
        <f t="shared" si="10"/>
        <v>5400</v>
      </c>
      <c r="J44" s="5">
        <f t="shared" si="10"/>
        <v>0</v>
      </c>
      <c r="K44" s="5">
        <f t="shared" si="10"/>
        <v>28800</v>
      </c>
      <c r="L44" s="5">
        <f t="shared" si="10"/>
        <v>28800</v>
      </c>
      <c r="M44" s="5">
        <f t="shared" si="10"/>
        <v>45000</v>
      </c>
      <c r="N44" s="5">
        <f t="shared" si="10"/>
        <v>37500</v>
      </c>
      <c r="O44" s="5">
        <f t="shared" si="10"/>
        <v>82500</v>
      </c>
      <c r="P44" s="5">
        <f t="shared" si="10"/>
        <v>100800</v>
      </c>
      <c r="Q44" s="5">
        <f t="shared" si="10"/>
        <v>126000</v>
      </c>
      <c r="R44" s="5">
        <f t="shared" si="10"/>
        <v>226800</v>
      </c>
      <c r="S44" s="5">
        <f t="shared" si="4"/>
        <v>145800</v>
      </c>
      <c r="T44" s="5">
        <f t="shared" si="4"/>
        <v>197700</v>
      </c>
      <c r="U44" s="5">
        <f t="shared" si="5"/>
        <v>343500</v>
      </c>
      <c r="V44" s="5" t="s">
        <v>12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6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2007-09-24T11:21:33Z</dcterms:modified>
  <cp:category/>
  <cp:version/>
  <cp:contentType/>
  <cp:contentStatus/>
</cp:coreProperties>
</file>