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95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<sst xmlns="http://schemas.openxmlformats.org/spreadsheetml/2006/main" count="404" uniqueCount="144">
  <si>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</si>
  <si>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</si>
  <si>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</si>
  <si>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</si>
  <si>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</si>
  <si>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</si>
  <si>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</si>
  <si>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</si>
  <si>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</si>
  <si>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</si>
  <si>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</si>
  <si>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</si>
  <si>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</si>
  <si>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</si>
  <si>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</si>
  <si>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</si>
  <si>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</si>
  <si>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</si>
  <si>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</si>
  <si>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</si>
  <si>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</si>
  <si>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</si>
  <si>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</si>
  <si>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</si>
  <si>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</si>
  <si>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</si>
  <si>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</si>
  <si>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</si>
  <si>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</si>
  <si>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</si>
  <si>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</si>
  <si>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</si>
  <si>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</si>
  <si>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</si>
  <si>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</si>
  <si>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</si>
  <si>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</si>
  <si>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</si>
  <si>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</si>
  <si>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</si>
  <si>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</si>
  <si>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</si>
  <si>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</si>
  <si>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</si>
  <si>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</si>
  <si>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</si>
  <si>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</si>
  <si>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</si>
  <si>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</si>
  <si>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</si>
  <si>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</si>
  <si>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</si>
  <si>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</si>
  <si>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</si>
  <si>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</si>
  <si>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</si>
  <si>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</si>
  <si>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</si>
  <si>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</si>
  <si>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</si>
  <si>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</si>
  <si>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</si>
  <si>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</si>
  <si>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</si>
  <si>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</si>
  <si>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</si>
  <si>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</si>
  <si>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</si>
  <si>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</si>
  <si>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</si>
  <si>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</si>
  <si>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</si>
  <si>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</si>
  <si>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</si>
  <si>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</si>
  <si>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</si>
  <si>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</si>
  <si>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</si>
  <si>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</si>
  <si>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</si>
  <si>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</si>
  <si>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</si>
  <si>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</si>
  <si>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</si>
  <si>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</si>
  <si>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</si>
  <si>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</si>
  <si>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</si>
  <si>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</si>
  <si>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</si>
  <si>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</si>
  <si>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</si>
  <si>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</si>
  <si>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</si>
  <si>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</si>
  <si>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</si>
  <si>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</si>
  <si>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</si>
  <si>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</si>
  <si>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</si>
  <si>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</si>
  <si>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</si>
  <si>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</si>
  <si>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</si>
  <si>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</si>
  <si>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</si>
  <si>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</si>
  <si>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</si>
  <si>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</si>
  <si>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</si>
  <si>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</si>
  <si>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</si>
  <si>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</si>
  <si>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</si>
  <si>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</si>
  <si>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</si>
  <si>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</si>
  <si>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</si>
  <si>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</si>
  <si>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</si>
  <si>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</si>
  <si>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</si>
  <si>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</si>
  <si>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</si>
  <si>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</si>
  <si>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</si>
  <si>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</si>
  <si>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</si>
  <si>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</si>
  <si>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</si>
  <si>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</si>
  <si>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1203 - Gasohol, Gasoline, Motor spirit, Petrol</t>
  </si>
  <si>
    <t>1268 - Petroleum distillates, n.o.s., Petroleum Products, n.o.s</t>
  </si>
  <si>
    <t>1270 - Petroleum Oil</t>
  </si>
  <si>
    <t>1824 - Caustic soda (solution) / Sodium hydroxide (solution)</t>
  </si>
  <si>
    <t>1999 - Tars (liquid) / Asphalt</t>
  </si>
  <si>
    <t>3257 -  Elevated temperature liquid, n.o.s., at or above 100°C and below its flash point</t>
  </si>
  <si>
    <t>NORTH-BOUND</t>
  </si>
  <si>
    <t>SOUTH-BOUND</t>
  </si>
  <si>
    <t>004-N11-Newcastle-Ladysmith</t>
  </si>
  <si>
    <t>-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</si>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</sst>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3" fillId="24" borderId="0" xfId="0" applyNumberFormat="1" applyFont="1" applyFill="1" applyBorder="1" applyAlignment="1" applyProtection="1">
      <alignment/>
      <protection/>
    </xf>
    <xf numFmtId="0" fontId="0" fillId="24" borderId="21" xfId="0" applyFill="1" applyBorder="1" applyAlignment="1">
      <alignment/>
    </xf>
    <xf numFmtId="0" fontId="0" fillId="24" borderId="0" xfId="0" applyFill="1" applyBorder="1" applyAlignment="1">
      <alignment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9815425"/>
        <c:axId val="16211870"/>
      </c:barChart>
      <c:catAx>
        <c:axId val="9815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11870"/>
        <c:crosses val="autoZero"/>
        <c:auto val="1"/>
        <c:lblOffset val="100"/>
        <c:tickLblSkip val="1"/>
        <c:noMultiLvlLbl val="0"/>
      </c:catAx>
      <c:valAx>
        <c:axId val="16211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15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35"/>
          <c:y val="0.12525"/>
          <c:w val="0.382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2183"/>
        <c:axId val="11083308"/>
      </c:barChart>
      <c:catAx>
        <c:axId val="382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83308"/>
        <c:crosses val="autoZero"/>
        <c:auto val="1"/>
        <c:lblOffset val="100"/>
        <c:tickLblSkip val="1"/>
        <c:noMultiLvlLbl val="0"/>
      </c:catAx>
      <c:valAx>
        <c:axId val="11083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425"/>
          <c:y val="0.125"/>
          <c:w val="0.374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52980477"/>
        <c:axId val="60038826"/>
      </c:barChart>
      <c:catAx>
        <c:axId val="52980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38826"/>
        <c:crosses val="autoZero"/>
        <c:auto val="1"/>
        <c:lblOffset val="100"/>
        <c:tickLblSkip val="1"/>
        <c:noMultiLvlLbl val="0"/>
      </c:catAx>
      <c:valAx>
        <c:axId val="60038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0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55"/>
          <c:y val="0.1225"/>
          <c:w val="0.39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63404355"/>
        <c:axId val="26786968"/>
      </c:lineChart>
      <c:catAx>
        <c:axId val="6340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6968"/>
        <c:crosses val="autoZero"/>
        <c:auto val="1"/>
        <c:lblOffset val="100"/>
        <c:tickLblSkip val="1"/>
        <c:noMultiLvlLbl val="0"/>
      </c:catAx>
      <c:valAx>
        <c:axId val="26786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4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15"/>
          <c:y val="0.12475"/>
          <c:w val="0.46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38624569"/>
        <c:axId val="46370678"/>
      </c:barChart>
      <c:catAx>
        <c:axId val="38624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70678"/>
        <c:crosses val="autoZero"/>
        <c:auto val="1"/>
        <c:lblOffset val="100"/>
        <c:tickLblSkip val="1"/>
        <c:noMultiLvlLbl val="0"/>
      </c:catAx>
      <c:valAx>
        <c:axId val="46370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24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75"/>
          <c:y val="0.11825"/>
          <c:w val="0.37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0.737</c:v>
                </c:pt>
                <c:pt idx="3">
                  <c:v>1.618</c:v>
                </c:pt>
                <c:pt idx="4">
                  <c:v>0</c:v>
                </c:pt>
                <c:pt idx="5">
                  <c:v>8.986</c:v>
                </c:pt>
                <c:pt idx="6">
                  <c:v>1.869</c:v>
                </c:pt>
                <c:pt idx="7">
                  <c:v>3.343</c:v>
                </c:pt>
                <c:pt idx="8">
                  <c:v>1.258</c:v>
                </c:pt>
                <c:pt idx="9">
                  <c:v>3.325</c:v>
                </c:pt>
                <c:pt idx="10">
                  <c:v>32.926</c:v>
                </c:pt>
                <c:pt idx="11">
                  <c:v>4.942</c:v>
                </c:pt>
                <c:pt idx="12">
                  <c:v>0.503</c:v>
                </c:pt>
                <c:pt idx="13">
                  <c:v>37.311</c:v>
                </c:pt>
                <c:pt idx="14">
                  <c:v>2.175</c:v>
                </c:pt>
                <c:pt idx="15">
                  <c:v>1.006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0.355</c:v>
                </c:pt>
                <c:pt idx="1">
                  <c:v>0</c:v>
                </c:pt>
                <c:pt idx="2">
                  <c:v>1.664</c:v>
                </c:pt>
                <c:pt idx="3">
                  <c:v>1.542</c:v>
                </c:pt>
                <c:pt idx="4">
                  <c:v>0</c:v>
                </c:pt>
                <c:pt idx="5">
                  <c:v>10.683</c:v>
                </c:pt>
                <c:pt idx="6">
                  <c:v>2.474</c:v>
                </c:pt>
                <c:pt idx="7">
                  <c:v>5.281</c:v>
                </c:pt>
                <c:pt idx="8">
                  <c:v>1.598</c:v>
                </c:pt>
                <c:pt idx="9">
                  <c:v>1.509</c:v>
                </c:pt>
                <c:pt idx="10">
                  <c:v>10.839</c:v>
                </c:pt>
                <c:pt idx="11">
                  <c:v>7.666</c:v>
                </c:pt>
                <c:pt idx="12">
                  <c:v>10.839</c:v>
                </c:pt>
                <c:pt idx="13">
                  <c:v>41.025</c:v>
                </c:pt>
                <c:pt idx="14">
                  <c:v>3.938</c:v>
                </c:pt>
                <c:pt idx="15">
                  <c:v>0.588</c:v>
                </c:pt>
                <c:pt idx="16">
                  <c:v>0</c:v>
                </c:pt>
              </c:numCache>
            </c:numRef>
          </c:val>
        </c:ser>
        <c:axId val="2572383"/>
        <c:axId val="7490244"/>
      </c:barChart>
      <c:catAx>
        <c:axId val="2572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90244"/>
        <c:crosses val="autoZero"/>
        <c:auto val="1"/>
        <c:lblOffset val="100"/>
        <c:tickLblSkip val="1"/>
        <c:noMultiLvlLbl val="0"/>
      </c:catAx>
      <c:valAx>
        <c:axId val="7490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"/>
          <c:y val="0.123"/>
          <c:w val="0.377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15890485"/>
        <c:axId val="58170882"/>
      </c:barChart>
      <c:catAx>
        <c:axId val="15890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70882"/>
        <c:crosses val="autoZero"/>
        <c:auto val="1"/>
        <c:lblOffset val="100"/>
        <c:tickLblSkip val="1"/>
        <c:noMultiLvlLbl val="0"/>
      </c:catAx>
      <c:valAx>
        <c:axId val="58170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90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95"/>
          <c:y val="0.11375"/>
          <c:w val="0.367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7145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7145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7145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5240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5240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4287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139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3"/>
      <c r="C4" s="49" t="s">
        <v>46</v>
      </c>
      <c r="D4" s="51"/>
      <c r="E4" s="44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8" t="s">
        <v>137</v>
      </c>
      <c r="E5" s="58" t="s">
        <v>138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21">
        <v>38.20800018310547</v>
      </c>
      <c r="E6" s="21">
        <v>26.99799919128418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6.368000030517578</v>
      </c>
      <c r="E7" s="21">
        <v>5.328999996185303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4.7170000076293945</v>
      </c>
      <c r="E8" s="21">
        <v>4.796000003814697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10.61299991607666</v>
      </c>
      <c r="E9" s="21">
        <v>10.12399959564209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17.68899917602539</v>
      </c>
      <c r="E10" s="21">
        <v>23.62299919128418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19.81100082397461</v>
      </c>
      <c r="E11" s="21">
        <v>25.933000564575195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2.5940001010894775</v>
      </c>
      <c r="E12" s="21">
        <v>3.197000026702881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100.00000023841858</v>
      </c>
      <c r="E13" s="23">
        <f>SUM(E6:E12)</f>
        <v>99.99999856948853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3"/>
      <c r="C17" s="49" t="s">
        <v>46</v>
      </c>
      <c r="D17" s="51"/>
      <c r="E17" s="44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8" t="s">
        <v>137</v>
      </c>
      <c r="E18" s="58" t="s">
        <v>138</v>
      </c>
      <c r="F18" s="57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10.756999969482422</v>
      </c>
      <c r="E19" s="21">
        <v>7.633999824523926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7.9679999351501465</v>
      </c>
      <c r="E20" s="21">
        <v>6.869999885559082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17.92799949645996</v>
      </c>
      <c r="E21" s="21">
        <v>14.503999710083008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29.8799991607666</v>
      </c>
      <c r="E22" s="21">
        <v>33.84199905395508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33.465999603271484</v>
      </c>
      <c r="E23" s="21">
        <v>37.150001525878906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99.99899816513062</v>
      </c>
      <c r="E24" s="23">
        <f>SUM(E19:E23)</f>
        <v>100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139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3"/>
      <c r="C3" s="49" t="s">
        <v>47</v>
      </c>
      <c r="D3" s="51"/>
      <c r="E3" s="44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8" t="s">
        <v>137</v>
      </c>
      <c r="E4" s="58" t="s">
        <v>138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1.1950000524520874</v>
      </c>
      <c r="E5" s="21">
        <v>1.5269999504089355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11.95199966430664</v>
      </c>
      <c r="E6" s="21">
        <v>15.522000312805176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18.32699966430664</v>
      </c>
      <c r="E7" s="21">
        <v>22.136999130249023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7.171000003814697</v>
      </c>
      <c r="E8" s="21">
        <v>6.361000061035156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1.9919999837875366</v>
      </c>
      <c r="E9" s="21">
        <v>1.5269999504089355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9.163000106811523</v>
      </c>
      <c r="E11" s="21">
        <v>8.142000198364258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5.578000068664551</v>
      </c>
      <c r="E12" s="21">
        <v>8.142000198364258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40.637001037597656</v>
      </c>
      <c r="E13" s="21">
        <v>35.36899948120117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0.39800000190734863</v>
      </c>
      <c r="E14" s="21">
        <v>0.5090000033378601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3.5859999656677246</v>
      </c>
      <c r="E15" s="21">
        <v>0.7630000114440918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99.9990005493164</v>
      </c>
      <c r="E17" s="23">
        <f>SUM(E5:E16)</f>
        <v>99.99899929761887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139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8" t="s">
        <v>137</v>
      </c>
      <c r="C3" s="58" t="s">
        <v>138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0</v>
      </c>
      <c r="C10" s="8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36.4</v>
      </c>
      <c r="C11" s="8">
        <v>37.8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36.4</v>
      </c>
      <c r="C12" s="8">
        <v>50.4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46.2</v>
      </c>
      <c r="C13" s="8">
        <v>49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19.6</v>
      </c>
      <c r="C14" s="8">
        <v>46.2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12.6</v>
      </c>
      <c r="C15" s="8">
        <v>35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32.2</v>
      </c>
      <c r="C16" s="8">
        <v>39.2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35</v>
      </c>
      <c r="C17" s="8">
        <v>51.8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25.2</v>
      </c>
      <c r="C18" s="8">
        <v>49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43.4</v>
      </c>
      <c r="C19" s="8">
        <v>46.2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18.2</v>
      </c>
      <c r="C20" s="8">
        <v>43.4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33.6</v>
      </c>
      <c r="C21" s="8">
        <v>40.6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12.6</v>
      </c>
      <c r="C22" s="8">
        <v>61.6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351.4</v>
      </c>
      <c r="C30" s="9">
        <f>SUM(C5:C28)</f>
        <v>550.1999999999999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14.641666666666666</v>
      </c>
      <c r="C31" s="10">
        <f>AVERAGE(C5:C28)</f>
        <v>22.924999999999997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19" t="s">
        <v>139</v>
      </c>
      <c r="C1" s="72"/>
      <c r="D1" s="30"/>
      <c r="E1" s="12"/>
      <c r="F1" s="12"/>
      <c r="G1" s="30"/>
      <c r="H1" s="12"/>
      <c r="I1" s="12"/>
      <c r="J1" s="12"/>
      <c r="K1" s="12"/>
      <c r="L1" s="12"/>
    </row>
    <row r="2" spans="1:12" ht="12.75">
      <c r="A2" s="12"/>
      <c r="B2" s="19"/>
      <c r="C2" s="72"/>
      <c r="E2" s="12"/>
      <c r="F2" s="12"/>
      <c r="G2" s="30"/>
      <c r="H2" s="12"/>
      <c r="I2" s="12"/>
      <c r="J2" s="12"/>
      <c r="K2" s="12"/>
      <c r="L2" s="12"/>
    </row>
    <row r="3" spans="1:12" ht="12.75">
      <c r="A3" s="11"/>
      <c r="B3" s="32"/>
      <c r="C3" s="51"/>
      <c r="D3" s="50" t="s">
        <v>50</v>
      </c>
      <c r="E3" s="32"/>
      <c r="F3" s="32"/>
      <c r="G3" s="52"/>
      <c r="H3" s="32"/>
      <c r="I3" s="11"/>
      <c r="J3" s="11"/>
      <c r="K3" s="11"/>
      <c r="L3" s="11"/>
    </row>
    <row r="4" spans="1:12" ht="12.75">
      <c r="A4" s="11"/>
      <c r="B4" s="54"/>
      <c r="C4" s="11"/>
      <c r="D4" s="53" t="s">
        <v>40</v>
      </c>
      <c r="E4" s="32"/>
      <c r="F4" s="11"/>
      <c r="G4" s="53" t="s">
        <v>41</v>
      </c>
      <c r="H4" s="32"/>
      <c r="I4" s="11"/>
      <c r="J4" s="11"/>
      <c r="K4" s="11"/>
      <c r="L4" s="11"/>
    </row>
    <row r="5" spans="1:12" ht="25.5">
      <c r="A5" s="11"/>
      <c r="B5" s="55" t="s">
        <v>0</v>
      </c>
      <c r="C5" s="55" t="s">
        <v>3</v>
      </c>
      <c r="D5" s="58" t="s">
        <v>137</v>
      </c>
      <c r="E5" s="58" t="s">
        <v>138</v>
      </c>
      <c r="F5" s="59"/>
      <c r="G5" s="58" t="s">
        <v>137</v>
      </c>
      <c r="H5" s="58" t="s">
        <v>138</v>
      </c>
      <c r="I5" s="57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0.5090000033378601</v>
      </c>
      <c r="F6" s="11"/>
      <c r="G6" s="4">
        <v>0</v>
      </c>
      <c r="H6" s="4">
        <v>0.355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</v>
      </c>
      <c r="E7" s="4">
        <v>0</v>
      </c>
      <c r="F7" s="11"/>
      <c r="G7" s="4">
        <v>0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1.1950000524520874</v>
      </c>
      <c r="E8" s="4">
        <v>1.781000018119812</v>
      </c>
      <c r="F8" s="11"/>
      <c r="G8" s="4">
        <v>0.737</v>
      </c>
      <c r="H8" s="4">
        <v>1.664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1.9919999837875366</v>
      </c>
      <c r="E9" s="4">
        <v>1.5269999504089355</v>
      </c>
      <c r="F9" s="11"/>
      <c r="G9" s="4">
        <v>1.618</v>
      </c>
      <c r="H9" s="4">
        <v>1.542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4.781000137329102</v>
      </c>
      <c r="E10" s="4">
        <v>4.835000038146973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7.9679999351501465</v>
      </c>
      <c r="E11" s="4">
        <v>10.178000450134277</v>
      </c>
      <c r="F11" s="11"/>
      <c r="G11" s="4">
        <v>8.986</v>
      </c>
      <c r="H11" s="4">
        <v>10.683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1.593999981880188</v>
      </c>
      <c r="E12" s="4">
        <v>2.2899999618530273</v>
      </c>
      <c r="F12" s="11"/>
      <c r="G12" s="4">
        <v>1.869</v>
      </c>
      <c r="H12" s="4">
        <v>2.474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2.7890000343322754</v>
      </c>
      <c r="E13" s="4">
        <v>4.579999923706055</v>
      </c>
      <c r="F13" s="11"/>
      <c r="G13" s="4">
        <v>3.343</v>
      </c>
      <c r="H13" s="4">
        <v>5.281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1.1950000524520874</v>
      </c>
      <c r="E14" s="4">
        <v>1.5269999504089355</v>
      </c>
      <c r="F14" s="11"/>
      <c r="G14" s="4">
        <v>1.258</v>
      </c>
      <c r="H14" s="4">
        <v>1.598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3.187000036239624</v>
      </c>
      <c r="E15" s="4">
        <v>1.5269999504089355</v>
      </c>
      <c r="F15" s="11"/>
      <c r="G15" s="4">
        <v>3.325</v>
      </c>
      <c r="H15" s="4">
        <v>1.509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34.26300048828125</v>
      </c>
      <c r="E16" s="4">
        <v>11.704999923706055</v>
      </c>
      <c r="F16" s="11"/>
      <c r="G16" s="4">
        <v>32.926</v>
      </c>
      <c r="H16" s="4">
        <v>10.839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5.578000068664551</v>
      </c>
      <c r="E17" s="4">
        <v>8.142000198364258</v>
      </c>
      <c r="F17" s="11"/>
      <c r="G17" s="4">
        <v>4.942</v>
      </c>
      <c r="H17" s="4">
        <v>7.666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0.39800000190734863</v>
      </c>
      <c r="E18" s="4">
        <v>11.704999923706055</v>
      </c>
      <c r="F18" s="11"/>
      <c r="G18" s="4">
        <v>0.503</v>
      </c>
      <c r="H18" s="4">
        <v>10.839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32.270999908447266</v>
      </c>
      <c r="E19" s="4">
        <v>35.62300109863281</v>
      </c>
      <c r="F19" s="11"/>
      <c r="G19" s="4">
        <v>37.311</v>
      </c>
      <c r="H19" s="4">
        <v>41.025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1.9919999837875366</v>
      </c>
      <c r="E20" s="4">
        <v>3.562000036239624</v>
      </c>
      <c r="F20" s="11"/>
      <c r="G20" s="4">
        <v>2.175</v>
      </c>
      <c r="H20" s="4">
        <v>3.938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0.796999990940094</v>
      </c>
      <c r="E21" s="4">
        <v>0.5090000033378601</v>
      </c>
      <c r="F21" s="11"/>
      <c r="G21" s="4">
        <v>1.006</v>
      </c>
      <c r="H21" s="4">
        <v>0.588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100.00000065565109</v>
      </c>
      <c r="E23" s="6">
        <f>SUM(E6:E22)</f>
        <v>100.00000143051147</v>
      </c>
      <c r="F23" s="11"/>
      <c r="G23" s="6">
        <f>SUM(G6:G22)</f>
        <v>99.999</v>
      </c>
      <c r="H23" s="6">
        <f>SUM(H6:H22)</f>
        <v>100.00099999999999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19" t="s">
        <v>139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2"/>
      <c r="E3" s="32"/>
      <c r="F3" s="32"/>
      <c r="G3" s="32"/>
      <c r="H3" s="32"/>
      <c r="I3" s="32"/>
      <c r="J3" s="32"/>
      <c r="K3" s="48" t="s">
        <v>48</v>
      </c>
      <c r="L3" s="32"/>
      <c r="M3" s="32"/>
      <c r="N3" s="32"/>
      <c r="O3" s="32"/>
      <c r="P3" s="32"/>
      <c r="Q3" s="32"/>
      <c r="R3" s="32"/>
      <c r="S3" s="11"/>
      <c r="T3" s="11"/>
      <c r="U3" s="11"/>
      <c r="V3" s="11"/>
      <c r="W3" s="11"/>
    </row>
    <row r="4" spans="1:23" ht="12.75">
      <c r="A4" s="11"/>
      <c r="B4" s="11"/>
      <c r="C4" s="11"/>
      <c r="D4" s="32"/>
      <c r="E4" s="35" t="s">
        <v>6</v>
      </c>
      <c r="F4" s="47"/>
      <c r="G4" s="32"/>
      <c r="H4" s="35" t="s">
        <v>8</v>
      </c>
      <c r="I4" s="32"/>
      <c r="J4" s="32"/>
      <c r="K4" s="35" t="s">
        <v>9</v>
      </c>
      <c r="L4" s="32"/>
      <c r="M4" s="32"/>
      <c r="N4" s="35" t="s">
        <v>10</v>
      </c>
      <c r="O4" s="32"/>
      <c r="P4" s="32"/>
      <c r="Q4" s="35" t="s">
        <v>11</v>
      </c>
      <c r="R4" s="32"/>
      <c r="S4" s="11"/>
      <c r="T4" s="11"/>
      <c r="U4" s="11"/>
      <c r="V4" s="11"/>
      <c r="W4" s="11"/>
    </row>
    <row r="5" spans="1:23" ht="12.75">
      <c r="A5" s="11"/>
      <c r="B5" s="11"/>
      <c r="C5" s="11"/>
      <c r="D5" s="54"/>
      <c r="E5" s="26" t="s">
        <v>7</v>
      </c>
      <c r="F5" s="61"/>
      <c r="G5" s="62"/>
      <c r="H5" s="26" t="s">
        <v>42</v>
      </c>
      <c r="I5" s="62"/>
      <c r="J5" s="11"/>
      <c r="K5" s="26" t="s">
        <v>43</v>
      </c>
      <c r="L5" s="62"/>
      <c r="M5" s="62"/>
      <c r="N5" s="26" t="s">
        <v>44</v>
      </c>
      <c r="O5" s="62"/>
      <c r="P5" s="11"/>
      <c r="Q5" s="27" t="s">
        <v>45</v>
      </c>
      <c r="R5" s="62"/>
      <c r="S5" s="11"/>
      <c r="T5" s="11"/>
      <c r="U5" s="11"/>
      <c r="V5" s="11"/>
      <c r="W5" s="11"/>
    </row>
    <row r="6" spans="1:24" ht="38.25">
      <c r="A6" s="11"/>
      <c r="B6" s="7" t="s">
        <v>0</v>
      </c>
      <c r="C6" s="7" t="s">
        <v>5</v>
      </c>
      <c r="D6" s="60" t="s">
        <v>137</v>
      </c>
      <c r="E6" s="60" t="s">
        <v>138</v>
      </c>
      <c r="F6" s="60" t="s">
        <v>4</v>
      </c>
      <c r="G6" s="60" t="s">
        <v>137</v>
      </c>
      <c r="H6" s="60" t="s">
        <v>138</v>
      </c>
      <c r="I6" s="60" t="s">
        <v>4</v>
      </c>
      <c r="J6" s="60" t="s">
        <v>137</v>
      </c>
      <c r="K6" s="60" t="s">
        <v>138</v>
      </c>
      <c r="L6" s="60" t="s">
        <v>4</v>
      </c>
      <c r="M6" s="60" t="s">
        <v>137</v>
      </c>
      <c r="N6" s="60" t="s">
        <v>138</v>
      </c>
      <c r="O6" s="60" t="s">
        <v>4</v>
      </c>
      <c r="P6" s="60" t="s">
        <v>137</v>
      </c>
      <c r="Q6" s="60" t="s">
        <v>138</v>
      </c>
      <c r="R6" s="60" t="s">
        <v>4</v>
      </c>
      <c r="S6" s="60" t="str">
        <f>P6&amp;" Total"</f>
        <v>NORTH-BOUND Total</v>
      </c>
      <c r="T6" s="60" t="str">
        <f>Q6&amp;" Total"</f>
        <v>SOUTH-BOUND Total</v>
      </c>
      <c r="U6" s="60" t="s">
        <v>4</v>
      </c>
      <c r="V6" s="7" t="s">
        <v>5</v>
      </c>
      <c r="W6" s="11"/>
      <c r="X6" s="11"/>
    </row>
    <row r="7" spans="1:24" ht="12.75">
      <c r="A7" s="11"/>
      <c r="B7" s="3" t="s">
        <v>54</v>
      </c>
      <c r="C7" s="3" t="s">
        <v>55</v>
      </c>
      <c r="D7" s="3">
        <v>0</v>
      </c>
      <c r="E7" s="3">
        <v>420</v>
      </c>
      <c r="F7" s="3">
        <f>SUM(D7:E7)</f>
        <v>420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420</v>
      </c>
      <c r="L7" s="3">
        <f>SUM(J7:K7)</f>
        <v>420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840</v>
      </c>
      <c r="U7" s="5">
        <f>S7+T7</f>
        <v>840</v>
      </c>
      <c r="V7" s="3" t="s">
        <v>55</v>
      </c>
      <c r="W7" s="11"/>
      <c r="X7" s="11"/>
    </row>
    <row r="8" spans="1:24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0</v>
      </c>
      <c r="Q8" s="3">
        <v>0</v>
      </c>
      <c r="R8" s="3">
        <f aca="true" t="shared" si="4" ref="R8:R23">SUM(P8:Q8)</f>
        <v>0</v>
      </c>
      <c r="S8" s="5">
        <f aca="true" t="shared" si="5" ref="S8:S24">D8+G8+J8+M8+P8</f>
        <v>0</v>
      </c>
      <c r="T8" s="5">
        <f aca="true" t="shared" si="6" ref="T8:T24">E8+H8+K8+N8+Q8</f>
        <v>0</v>
      </c>
      <c r="U8" s="5">
        <f aca="true" t="shared" si="7" ref="U8:U24">S8+T8</f>
        <v>0</v>
      </c>
      <c r="V8" s="3" t="s">
        <v>57</v>
      </c>
      <c r="W8" s="11"/>
      <c r="X8" s="11"/>
    </row>
    <row r="9" spans="1:24" ht="12.75">
      <c r="A9" s="11"/>
      <c r="B9" s="3" t="s">
        <v>58</v>
      </c>
      <c r="C9" s="3" t="s">
        <v>59</v>
      </c>
      <c r="D9" s="3">
        <v>840</v>
      </c>
      <c r="E9" s="3">
        <v>840</v>
      </c>
      <c r="F9" s="3">
        <f t="shared" si="0"/>
        <v>1680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420</v>
      </c>
      <c r="N9" s="3">
        <v>840</v>
      </c>
      <c r="O9" s="3">
        <f t="shared" si="3"/>
        <v>1260</v>
      </c>
      <c r="P9" s="3">
        <v>0</v>
      </c>
      <c r="Q9" s="3">
        <v>1260</v>
      </c>
      <c r="R9" s="3">
        <f t="shared" si="4"/>
        <v>1260</v>
      </c>
      <c r="S9" s="5">
        <f t="shared" si="5"/>
        <v>1260</v>
      </c>
      <c r="T9" s="5">
        <f t="shared" si="6"/>
        <v>2940</v>
      </c>
      <c r="U9" s="5">
        <f t="shared" si="7"/>
        <v>4200</v>
      </c>
      <c r="V9" s="3" t="s">
        <v>59</v>
      </c>
      <c r="W9" s="11"/>
      <c r="X9" s="11"/>
    </row>
    <row r="10" spans="1:24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2100</v>
      </c>
      <c r="H10" s="3">
        <v>840</v>
      </c>
      <c r="I10" s="3">
        <f t="shared" si="1"/>
        <v>2940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1260</v>
      </c>
      <c r="O10" s="3">
        <f t="shared" si="3"/>
        <v>1260</v>
      </c>
      <c r="P10" s="3">
        <v>0</v>
      </c>
      <c r="Q10" s="3">
        <v>420</v>
      </c>
      <c r="R10" s="3">
        <f t="shared" si="4"/>
        <v>420</v>
      </c>
      <c r="S10" s="5">
        <f t="shared" si="5"/>
        <v>2100</v>
      </c>
      <c r="T10" s="5">
        <f t="shared" si="6"/>
        <v>2520</v>
      </c>
      <c r="U10" s="5">
        <f t="shared" si="7"/>
        <v>4620</v>
      </c>
      <c r="V10" s="3" t="s">
        <v>61</v>
      </c>
      <c r="W10" s="11"/>
      <c r="X10" s="11"/>
    </row>
    <row r="11" spans="1:24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840</v>
      </c>
      <c r="I11" s="3">
        <f t="shared" si="1"/>
        <v>840</v>
      </c>
      <c r="J11" s="3">
        <v>840</v>
      </c>
      <c r="K11" s="3">
        <v>420</v>
      </c>
      <c r="L11" s="3">
        <f t="shared" si="2"/>
        <v>1260</v>
      </c>
      <c r="M11" s="3">
        <v>1260</v>
      </c>
      <c r="N11" s="3">
        <v>2100</v>
      </c>
      <c r="O11" s="3">
        <f t="shared" si="3"/>
        <v>3360</v>
      </c>
      <c r="P11" s="3">
        <v>2940</v>
      </c>
      <c r="Q11" s="3">
        <v>4620</v>
      </c>
      <c r="R11" s="3">
        <f t="shared" si="4"/>
        <v>7560</v>
      </c>
      <c r="S11" s="5">
        <f t="shared" si="5"/>
        <v>5040</v>
      </c>
      <c r="T11" s="5">
        <f t="shared" si="6"/>
        <v>7980</v>
      </c>
      <c r="U11" s="5">
        <f t="shared" si="7"/>
        <v>13020</v>
      </c>
      <c r="V11" s="3" t="s">
        <v>63</v>
      </c>
      <c r="W11" s="11"/>
      <c r="X11" s="11"/>
    </row>
    <row r="12" spans="1:24" ht="12.75">
      <c r="A12" s="11"/>
      <c r="B12" s="3" t="s">
        <v>64</v>
      </c>
      <c r="C12" s="3" t="s">
        <v>65</v>
      </c>
      <c r="D12" s="3">
        <v>840</v>
      </c>
      <c r="E12" s="3">
        <v>2520</v>
      </c>
      <c r="F12" s="3">
        <f t="shared" si="0"/>
        <v>3360</v>
      </c>
      <c r="G12" s="3">
        <v>0</v>
      </c>
      <c r="H12" s="3">
        <v>0</v>
      </c>
      <c r="I12" s="3">
        <f t="shared" si="1"/>
        <v>0</v>
      </c>
      <c r="J12" s="3">
        <v>840</v>
      </c>
      <c r="K12" s="3">
        <v>420</v>
      </c>
      <c r="L12" s="3">
        <f t="shared" si="2"/>
        <v>1260</v>
      </c>
      <c r="M12" s="3">
        <v>1680</v>
      </c>
      <c r="N12" s="3">
        <v>4620</v>
      </c>
      <c r="O12" s="3">
        <f t="shared" si="3"/>
        <v>6300</v>
      </c>
      <c r="P12" s="3">
        <v>5040</v>
      </c>
      <c r="Q12" s="3">
        <v>9240</v>
      </c>
      <c r="R12" s="3">
        <f t="shared" si="4"/>
        <v>14280</v>
      </c>
      <c r="S12" s="5">
        <f t="shared" si="5"/>
        <v>8400</v>
      </c>
      <c r="T12" s="5">
        <f t="shared" si="6"/>
        <v>16800</v>
      </c>
      <c r="U12" s="5">
        <f t="shared" si="7"/>
        <v>25200</v>
      </c>
      <c r="V12" s="3" t="s">
        <v>65</v>
      </c>
      <c r="W12" s="11"/>
      <c r="X12" s="11"/>
    </row>
    <row r="13" spans="1:24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840</v>
      </c>
      <c r="K13" s="3">
        <v>840</v>
      </c>
      <c r="L13" s="3">
        <f t="shared" si="2"/>
        <v>1680</v>
      </c>
      <c r="M13" s="3">
        <v>0</v>
      </c>
      <c r="N13" s="3">
        <v>2940</v>
      </c>
      <c r="O13" s="3">
        <f t="shared" si="3"/>
        <v>2940</v>
      </c>
      <c r="P13" s="3">
        <v>840</v>
      </c>
      <c r="Q13" s="3">
        <v>0</v>
      </c>
      <c r="R13" s="3">
        <f t="shared" si="4"/>
        <v>840</v>
      </c>
      <c r="S13" s="5">
        <f t="shared" si="5"/>
        <v>1680</v>
      </c>
      <c r="T13" s="5">
        <f t="shared" si="6"/>
        <v>3780</v>
      </c>
      <c r="U13" s="5">
        <f t="shared" si="7"/>
        <v>5460</v>
      </c>
      <c r="V13" s="3" t="s">
        <v>67</v>
      </c>
      <c r="W13" s="11"/>
      <c r="X13" s="11"/>
    </row>
    <row r="14" spans="1:24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420</v>
      </c>
      <c r="K14" s="3">
        <v>420</v>
      </c>
      <c r="L14" s="3">
        <f t="shared" si="2"/>
        <v>840</v>
      </c>
      <c r="M14" s="3">
        <v>840</v>
      </c>
      <c r="N14" s="3">
        <v>3360</v>
      </c>
      <c r="O14" s="3">
        <f t="shared" si="3"/>
        <v>4200</v>
      </c>
      <c r="P14" s="3">
        <v>1680</v>
      </c>
      <c r="Q14" s="3">
        <v>3780</v>
      </c>
      <c r="R14" s="3">
        <f t="shared" si="4"/>
        <v>5460</v>
      </c>
      <c r="S14" s="5">
        <f t="shared" si="5"/>
        <v>2940</v>
      </c>
      <c r="T14" s="5">
        <f t="shared" si="6"/>
        <v>7560</v>
      </c>
      <c r="U14" s="5">
        <f t="shared" si="7"/>
        <v>10500</v>
      </c>
      <c r="V14" s="3" t="s">
        <v>69</v>
      </c>
      <c r="W14" s="11"/>
      <c r="X14" s="11"/>
    </row>
    <row r="15" spans="1:24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420</v>
      </c>
      <c r="H15" s="3">
        <v>840</v>
      </c>
      <c r="I15" s="3">
        <f t="shared" si="1"/>
        <v>1260</v>
      </c>
      <c r="J15" s="3">
        <v>420</v>
      </c>
      <c r="K15" s="3">
        <v>420</v>
      </c>
      <c r="L15" s="3">
        <f t="shared" si="2"/>
        <v>840</v>
      </c>
      <c r="M15" s="3">
        <v>0</v>
      </c>
      <c r="N15" s="3">
        <v>0</v>
      </c>
      <c r="O15" s="3">
        <f t="shared" si="3"/>
        <v>0</v>
      </c>
      <c r="P15" s="3">
        <v>420</v>
      </c>
      <c r="Q15" s="3">
        <v>1260</v>
      </c>
      <c r="R15" s="3">
        <f t="shared" si="4"/>
        <v>1680</v>
      </c>
      <c r="S15" s="5">
        <f t="shared" si="5"/>
        <v>1260</v>
      </c>
      <c r="T15" s="5">
        <f t="shared" si="6"/>
        <v>2520</v>
      </c>
      <c r="U15" s="5">
        <f t="shared" si="7"/>
        <v>3780</v>
      </c>
      <c r="V15" s="3" t="s">
        <v>71</v>
      </c>
      <c r="W15" s="11"/>
      <c r="X15" s="11"/>
    </row>
    <row r="16" spans="1:24" ht="12.75">
      <c r="A16" s="11"/>
      <c r="B16" s="3" t="s">
        <v>72</v>
      </c>
      <c r="C16" s="3" t="s">
        <v>73</v>
      </c>
      <c r="D16" s="3">
        <v>0</v>
      </c>
      <c r="E16" s="3">
        <v>420</v>
      </c>
      <c r="F16" s="3">
        <f t="shared" si="0"/>
        <v>420</v>
      </c>
      <c r="G16" s="3">
        <v>840</v>
      </c>
      <c r="H16" s="3">
        <v>0</v>
      </c>
      <c r="I16" s="3">
        <f t="shared" si="1"/>
        <v>840</v>
      </c>
      <c r="J16" s="3">
        <v>420</v>
      </c>
      <c r="K16" s="3">
        <v>1260</v>
      </c>
      <c r="L16" s="3">
        <f t="shared" si="2"/>
        <v>1680</v>
      </c>
      <c r="M16" s="3">
        <v>2100</v>
      </c>
      <c r="N16" s="3">
        <v>0</v>
      </c>
      <c r="O16" s="3">
        <f t="shared" si="3"/>
        <v>2100</v>
      </c>
      <c r="P16" s="3">
        <v>0</v>
      </c>
      <c r="Q16" s="3">
        <v>840</v>
      </c>
      <c r="R16" s="3">
        <f t="shared" si="4"/>
        <v>840</v>
      </c>
      <c r="S16" s="5">
        <f t="shared" si="5"/>
        <v>3360</v>
      </c>
      <c r="T16" s="5">
        <f t="shared" si="6"/>
        <v>2520</v>
      </c>
      <c r="U16" s="5">
        <f t="shared" si="7"/>
        <v>5880</v>
      </c>
      <c r="V16" s="3" t="s">
        <v>73</v>
      </c>
      <c r="W16" s="11"/>
      <c r="X16" s="11"/>
    </row>
    <row r="17" spans="1:24" ht="12.75">
      <c r="A17" s="11"/>
      <c r="B17" s="3" t="s">
        <v>74</v>
      </c>
      <c r="C17" s="3" t="s">
        <v>75</v>
      </c>
      <c r="D17" s="3">
        <v>7140</v>
      </c>
      <c r="E17" s="3">
        <v>3780</v>
      </c>
      <c r="F17" s="3">
        <f t="shared" si="0"/>
        <v>10920</v>
      </c>
      <c r="G17" s="3">
        <v>3780</v>
      </c>
      <c r="H17" s="3">
        <v>2940</v>
      </c>
      <c r="I17" s="3">
        <f t="shared" si="1"/>
        <v>6720</v>
      </c>
      <c r="J17" s="3">
        <v>8400</v>
      </c>
      <c r="K17" s="3">
        <v>4200</v>
      </c>
      <c r="L17" s="3">
        <f t="shared" si="2"/>
        <v>12600</v>
      </c>
      <c r="M17" s="3">
        <v>9240</v>
      </c>
      <c r="N17" s="3">
        <v>2940</v>
      </c>
      <c r="O17" s="3">
        <f t="shared" si="3"/>
        <v>12180</v>
      </c>
      <c r="P17" s="3">
        <v>7560</v>
      </c>
      <c r="Q17" s="3">
        <v>5460</v>
      </c>
      <c r="R17" s="3">
        <f t="shared" si="4"/>
        <v>13020</v>
      </c>
      <c r="S17" s="5">
        <f t="shared" si="5"/>
        <v>36120</v>
      </c>
      <c r="T17" s="5">
        <f t="shared" si="6"/>
        <v>19320</v>
      </c>
      <c r="U17" s="5">
        <f t="shared" si="7"/>
        <v>55440</v>
      </c>
      <c r="V17" s="3" t="s">
        <v>75</v>
      </c>
      <c r="W17" s="11"/>
      <c r="X17" s="11"/>
    </row>
    <row r="18" spans="1:24" ht="12.75">
      <c r="A18" s="11"/>
      <c r="B18" s="3" t="s">
        <v>76</v>
      </c>
      <c r="C18" s="3" t="s">
        <v>77</v>
      </c>
      <c r="D18" s="3">
        <v>1680</v>
      </c>
      <c r="E18" s="3">
        <v>2520</v>
      </c>
      <c r="F18" s="3">
        <f t="shared" si="0"/>
        <v>4200</v>
      </c>
      <c r="G18" s="3">
        <v>420</v>
      </c>
      <c r="H18" s="3">
        <v>420</v>
      </c>
      <c r="I18" s="3">
        <f t="shared" si="1"/>
        <v>840</v>
      </c>
      <c r="J18" s="3">
        <v>0</v>
      </c>
      <c r="K18" s="3">
        <v>0</v>
      </c>
      <c r="L18" s="3">
        <f t="shared" si="2"/>
        <v>0</v>
      </c>
      <c r="M18" s="3">
        <v>3780</v>
      </c>
      <c r="N18" s="3">
        <v>10500</v>
      </c>
      <c r="O18" s="3">
        <f t="shared" si="3"/>
        <v>14280</v>
      </c>
      <c r="P18" s="3">
        <v>0</v>
      </c>
      <c r="Q18" s="3">
        <v>0</v>
      </c>
      <c r="R18" s="3">
        <f t="shared" si="4"/>
        <v>0</v>
      </c>
      <c r="S18" s="5">
        <f t="shared" si="5"/>
        <v>5880</v>
      </c>
      <c r="T18" s="5">
        <f t="shared" si="6"/>
        <v>13440</v>
      </c>
      <c r="U18" s="5">
        <f t="shared" si="7"/>
        <v>19320</v>
      </c>
      <c r="V18" s="3" t="s">
        <v>77</v>
      </c>
      <c r="W18" s="11"/>
      <c r="X18" s="11"/>
    </row>
    <row r="19" spans="1:24" ht="12.75">
      <c r="A19" s="11"/>
      <c r="B19" s="3" t="s">
        <v>78</v>
      </c>
      <c r="C19" s="3" t="s">
        <v>79</v>
      </c>
      <c r="D19" s="3">
        <v>0</v>
      </c>
      <c r="E19" s="3">
        <v>2100</v>
      </c>
      <c r="F19" s="3">
        <f t="shared" si="0"/>
        <v>2100</v>
      </c>
      <c r="G19" s="3">
        <v>0</v>
      </c>
      <c r="H19" s="3">
        <v>4200</v>
      </c>
      <c r="I19" s="3">
        <f t="shared" si="1"/>
        <v>4200</v>
      </c>
      <c r="J19" s="3">
        <v>0</v>
      </c>
      <c r="K19" s="3">
        <v>8820</v>
      </c>
      <c r="L19" s="3">
        <f t="shared" si="2"/>
        <v>8820</v>
      </c>
      <c r="M19" s="3">
        <v>0</v>
      </c>
      <c r="N19" s="3">
        <v>3780</v>
      </c>
      <c r="O19" s="3">
        <f t="shared" si="3"/>
        <v>3780</v>
      </c>
      <c r="P19" s="3">
        <v>420</v>
      </c>
      <c r="Q19" s="3">
        <v>420</v>
      </c>
      <c r="R19" s="3">
        <f t="shared" si="4"/>
        <v>840</v>
      </c>
      <c r="S19" s="5">
        <f t="shared" si="5"/>
        <v>420</v>
      </c>
      <c r="T19" s="5">
        <f t="shared" si="6"/>
        <v>19320</v>
      </c>
      <c r="U19" s="5">
        <f t="shared" si="7"/>
        <v>19740</v>
      </c>
      <c r="V19" s="3" t="s">
        <v>79</v>
      </c>
      <c r="W19" s="11"/>
      <c r="X19" s="11"/>
    </row>
    <row r="20" spans="1:24" ht="12.75">
      <c r="A20" s="11"/>
      <c r="B20" s="3" t="s">
        <v>80</v>
      </c>
      <c r="C20" s="3" t="s">
        <v>81</v>
      </c>
      <c r="D20" s="3">
        <v>840</v>
      </c>
      <c r="E20" s="3">
        <v>0</v>
      </c>
      <c r="F20" s="3">
        <f t="shared" si="0"/>
        <v>840</v>
      </c>
      <c r="G20" s="3">
        <v>420</v>
      </c>
      <c r="H20" s="3">
        <v>840</v>
      </c>
      <c r="I20" s="3">
        <f t="shared" si="1"/>
        <v>1260</v>
      </c>
      <c r="J20" s="3">
        <v>6720</v>
      </c>
      <c r="K20" s="3">
        <v>6720</v>
      </c>
      <c r="L20" s="3">
        <f t="shared" si="2"/>
        <v>13440</v>
      </c>
      <c r="M20" s="3">
        <v>10920</v>
      </c>
      <c r="N20" s="3">
        <v>19320</v>
      </c>
      <c r="O20" s="3">
        <f t="shared" si="3"/>
        <v>30240</v>
      </c>
      <c r="P20" s="3">
        <v>15120</v>
      </c>
      <c r="Q20" s="3">
        <v>31920</v>
      </c>
      <c r="R20" s="3">
        <f t="shared" si="4"/>
        <v>47040</v>
      </c>
      <c r="S20" s="5">
        <f t="shared" si="5"/>
        <v>34020</v>
      </c>
      <c r="T20" s="5">
        <f t="shared" si="6"/>
        <v>58800</v>
      </c>
      <c r="U20" s="5">
        <f t="shared" si="7"/>
        <v>92820</v>
      </c>
      <c r="V20" s="3" t="s">
        <v>81</v>
      </c>
      <c r="W20" s="11"/>
      <c r="X20" s="11"/>
    </row>
    <row r="21" spans="1:24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420</v>
      </c>
      <c r="H21" s="3">
        <v>420</v>
      </c>
      <c r="I21" s="3">
        <f t="shared" si="1"/>
        <v>840</v>
      </c>
      <c r="J21" s="3">
        <v>0</v>
      </c>
      <c r="K21" s="3">
        <v>0</v>
      </c>
      <c r="L21" s="3">
        <f t="shared" si="2"/>
        <v>0</v>
      </c>
      <c r="M21" s="3">
        <v>1260</v>
      </c>
      <c r="N21" s="3">
        <v>3780</v>
      </c>
      <c r="O21" s="3">
        <f t="shared" si="3"/>
        <v>5040</v>
      </c>
      <c r="P21" s="3">
        <v>420</v>
      </c>
      <c r="Q21" s="3">
        <v>1680</v>
      </c>
      <c r="R21" s="3">
        <f t="shared" si="4"/>
        <v>2100</v>
      </c>
      <c r="S21" s="5">
        <f t="shared" si="5"/>
        <v>2100</v>
      </c>
      <c r="T21" s="5">
        <f t="shared" si="6"/>
        <v>5880</v>
      </c>
      <c r="U21" s="5">
        <f t="shared" si="7"/>
        <v>7980</v>
      </c>
      <c r="V21" s="3" t="s">
        <v>83</v>
      </c>
      <c r="W21" s="11"/>
      <c r="X21" s="11"/>
    </row>
    <row r="22" spans="1:24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420</v>
      </c>
      <c r="O22" s="3">
        <f t="shared" si="3"/>
        <v>420</v>
      </c>
      <c r="P22" s="3">
        <v>840</v>
      </c>
      <c r="Q22" s="3">
        <v>420</v>
      </c>
      <c r="R22" s="3">
        <f t="shared" si="4"/>
        <v>1260</v>
      </c>
      <c r="S22" s="5">
        <f t="shared" si="5"/>
        <v>840</v>
      </c>
      <c r="T22" s="5">
        <f t="shared" si="6"/>
        <v>840</v>
      </c>
      <c r="U22" s="5">
        <f t="shared" si="7"/>
        <v>1680</v>
      </c>
      <c r="V22" s="3" t="s">
        <v>85</v>
      </c>
      <c r="W22" s="11"/>
      <c r="X22" s="11"/>
    </row>
    <row r="23" spans="1:24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  <c r="X23" s="11"/>
    </row>
    <row r="24" spans="1:24" ht="12.75">
      <c r="A24" s="11"/>
      <c r="B24" s="3"/>
      <c r="C24" s="5" t="s">
        <v>12</v>
      </c>
      <c r="D24" s="5">
        <f aca="true" t="shared" si="8" ref="D24:R24">SUM(D7:D23)</f>
        <v>11340</v>
      </c>
      <c r="E24" s="5">
        <f t="shared" si="8"/>
        <v>12600</v>
      </c>
      <c r="F24" s="5">
        <f t="shared" si="8"/>
        <v>23940</v>
      </c>
      <c r="G24" s="5">
        <f t="shared" si="8"/>
        <v>8400</v>
      </c>
      <c r="H24" s="5">
        <f t="shared" si="8"/>
        <v>11340</v>
      </c>
      <c r="I24" s="5">
        <f t="shared" si="8"/>
        <v>19740</v>
      </c>
      <c r="J24" s="5">
        <f t="shared" si="8"/>
        <v>18900</v>
      </c>
      <c r="K24" s="5">
        <f t="shared" si="8"/>
        <v>23940</v>
      </c>
      <c r="L24" s="5">
        <f t="shared" si="8"/>
        <v>42840</v>
      </c>
      <c r="M24" s="5">
        <f t="shared" si="8"/>
        <v>31500</v>
      </c>
      <c r="N24" s="5">
        <f t="shared" si="8"/>
        <v>55860</v>
      </c>
      <c r="O24" s="5">
        <f t="shared" si="8"/>
        <v>87360</v>
      </c>
      <c r="P24" s="5">
        <f t="shared" si="8"/>
        <v>35280</v>
      </c>
      <c r="Q24" s="5">
        <f t="shared" si="8"/>
        <v>61320</v>
      </c>
      <c r="R24" s="5">
        <f t="shared" si="8"/>
        <v>96600</v>
      </c>
      <c r="S24" s="5">
        <f t="shared" si="5"/>
        <v>105420</v>
      </c>
      <c r="T24" s="5">
        <f t="shared" si="6"/>
        <v>165060</v>
      </c>
      <c r="U24" s="5">
        <f t="shared" si="7"/>
        <v>270480</v>
      </c>
      <c r="V24" s="5" t="s">
        <v>12</v>
      </c>
      <c r="W24" s="11"/>
      <c r="X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8"/>
      <c r="K29" s="28"/>
      <c r="L29" s="28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19" t="s">
        <v>139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2"/>
      <c r="E3" s="32"/>
      <c r="F3" s="32"/>
      <c r="G3" s="32"/>
      <c r="H3" s="32"/>
      <c r="I3" s="32"/>
      <c r="J3" s="32"/>
      <c r="K3" s="48" t="s">
        <v>49</v>
      </c>
      <c r="L3" s="32"/>
      <c r="M3" s="32"/>
      <c r="N3" s="32"/>
      <c r="O3" s="32"/>
      <c r="P3" s="32"/>
      <c r="Q3" s="32"/>
      <c r="R3" s="32"/>
      <c r="S3" s="11"/>
      <c r="T3" s="11"/>
      <c r="U3" s="11"/>
      <c r="V3" s="11"/>
      <c r="W3" s="11"/>
    </row>
    <row r="4" spans="1:23" ht="12.75">
      <c r="A4" s="11"/>
      <c r="B4" s="11"/>
      <c r="C4" s="11"/>
      <c r="D4" s="32"/>
      <c r="E4" s="35" t="s">
        <v>6</v>
      </c>
      <c r="F4" s="36"/>
      <c r="G4" s="33"/>
      <c r="H4" s="43" t="s">
        <v>8</v>
      </c>
      <c r="I4" s="44"/>
      <c r="J4" s="39"/>
      <c r="K4" s="35" t="s">
        <v>9</v>
      </c>
      <c r="L4" s="39"/>
      <c r="M4" s="33"/>
      <c r="N4" s="43" t="s">
        <v>10</v>
      </c>
      <c r="O4" s="44"/>
      <c r="P4" s="37"/>
      <c r="Q4" s="38" t="s">
        <v>11</v>
      </c>
      <c r="R4" s="40"/>
      <c r="S4" s="11"/>
      <c r="T4" s="11"/>
      <c r="U4" s="11"/>
      <c r="V4" s="11"/>
      <c r="W4" s="11"/>
    </row>
    <row r="5" spans="1:23" ht="12.75">
      <c r="A5" s="11"/>
      <c r="B5" s="11"/>
      <c r="C5" s="11"/>
      <c r="D5" s="34"/>
      <c r="E5" s="25" t="s">
        <v>7</v>
      </c>
      <c r="F5" s="42"/>
      <c r="G5" s="41"/>
      <c r="H5" s="25" t="s">
        <v>42</v>
      </c>
      <c r="I5" s="32"/>
      <c r="J5" s="32"/>
      <c r="K5" s="25" t="s">
        <v>43</v>
      </c>
      <c r="L5" s="32"/>
      <c r="M5" s="33"/>
      <c r="N5" s="45" t="s">
        <v>44</v>
      </c>
      <c r="O5" s="44"/>
      <c r="P5" s="32"/>
      <c r="Q5" s="46" t="s">
        <v>45</v>
      </c>
      <c r="R5" s="32"/>
      <c r="S5" s="11"/>
      <c r="T5" s="11"/>
      <c r="U5" s="11"/>
      <c r="V5" s="11"/>
      <c r="W5" s="11"/>
    </row>
    <row r="6" spans="1:28" ht="38.25">
      <c r="A6" s="11"/>
      <c r="B6" s="7" t="s">
        <v>0</v>
      </c>
      <c r="C6" s="7" t="s">
        <v>5</v>
      </c>
      <c r="D6" s="60" t="s">
        <v>137</v>
      </c>
      <c r="E6" s="60" t="s">
        <v>138</v>
      </c>
      <c r="F6" s="60" t="s">
        <v>4</v>
      </c>
      <c r="G6" s="60" t="s">
        <v>137</v>
      </c>
      <c r="H6" s="60" t="s">
        <v>138</v>
      </c>
      <c r="I6" s="60" t="s">
        <v>4</v>
      </c>
      <c r="J6" s="60" t="s">
        <v>137</v>
      </c>
      <c r="K6" s="60" t="s">
        <v>138</v>
      </c>
      <c r="L6" s="60" t="s">
        <v>4</v>
      </c>
      <c r="M6" s="60" t="s">
        <v>137</v>
      </c>
      <c r="N6" s="60" t="s">
        <v>138</v>
      </c>
      <c r="O6" s="60" t="s">
        <v>4</v>
      </c>
      <c r="P6" s="60" t="s">
        <v>137</v>
      </c>
      <c r="Q6" s="60" t="s">
        <v>138</v>
      </c>
      <c r="R6" s="60" t="s">
        <v>4</v>
      </c>
      <c r="S6" s="60" t="str">
        <f>P6&amp;" Total"</f>
        <v>NORTH-BOUND Total</v>
      </c>
      <c r="T6" s="60" t="str">
        <f>Q6&amp;" Total"</f>
        <v>SOUTH-BOUND Total</v>
      </c>
      <c r="U6" s="60" t="s">
        <v>4</v>
      </c>
      <c r="V6" s="7" t="s">
        <v>5</v>
      </c>
      <c r="W6" s="11"/>
      <c r="X6" s="11"/>
      <c r="Y6" s="29"/>
      <c r="Z6" s="29"/>
      <c r="AA6" s="29"/>
      <c r="AB6" s="29"/>
    </row>
    <row r="7" spans="1:28" ht="12.75">
      <c r="A7" s="11"/>
      <c r="B7" s="3" t="s">
        <v>54</v>
      </c>
      <c r="C7" s="3" t="s">
        <v>55</v>
      </c>
      <c r="D7" s="3">
        <v>0</v>
      </c>
      <c r="E7" s="3">
        <v>3360</v>
      </c>
      <c r="F7" s="3">
        <f>SUM(D7:E7)</f>
        <v>3360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10080</v>
      </c>
      <c r="L7" s="3">
        <f>SUM(J7:K7)</f>
        <v>10080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13440</v>
      </c>
      <c r="U7" s="5">
        <f>S7+T7</f>
        <v>13440</v>
      </c>
      <c r="V7" s="3" t="s">
        <v>55</v>
      </c>
      <c r="W7" s="11"/>
      <c r="X7" s="11"/>
      <c r="Y7" s="30"/>
      <c r="Z7" s="29"/>
      <c r="AA7" s="29"/>
      <c r="AB7" s="29"/>
    </row>
    <row r="8" spans="1:28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23">SUM(M8:N8)</f>
        <v>0</v>
      </c>
      <c r="P8" s="3">
        <v>0</v>
      </c>
      <c r="Q8" s="3">
        <v>0</v>
      </c>
      <c r="R8" s="3">
        <f aca="true" t="shared" si="3" ref="R8:R23">SUM(P8:Q8)</f>
        <v>0</v>
      </c>
      <c r="S8" s="5">
        <f aca="true" t="shared" si="4" ref="S8:T24">D8+G8+J8+M8+P8</f>
        <v>0</v>
      </c>
      <c r="T8" s="5">
        <f t="shared" si="4"/>
        <v>0</v>
      </c>
      <c r="U8" s="5">
        <f aca="true" t="shared" si="5" ref="U8:U24">S8+T8</f>
        <v>0</v>
      </c>
      <c r="V8" s="3" t="s">
        <v>57</v>
      </c>
      <c r="W8" s="11"/>
      <c r="X8" s="11"/>
      <c r="Y8" s="30"/>
      <c r="Z8" s="29"/>
      <c r="AA8" s="29"/>
      <c r="AB8" s="29"/>
    </row>
    <row r="9" spans="1:28" ht="12.75">
      <c r="A9" s="11"/>
      <c r="B9" s="3" t="s">
        <v>58</v>
      </c>
      <c r="C9" s="3" t="s">
        <v>59</v>
      </c>
      <c r="D9" s="3">
        <v>6720</v>
      </c>
      <c r="E9" s="3">
        <v>6720</v>
      </c>
      <c r="F9" s="3">
        <f t="shared" si="0"/>
        <v>13440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10500</v>
      </c>
      <c r="N9" s="3">
        <v>21000</v>
      </c>
      <c r="O9" s="3">
        <f t="shared" si="2"/>
        <v>31500</v>
      </c>
      <c r="P9" s="3">
        <v>0</v>
      </c>
      <c r="Q9" s="3">
        <v>35280</v>
      </c>
      <c r="R9" s="3">
        <f t="shared" si="3"/>
        <v>35280</v>
      </c>
      <c r="S9" s="5">
        <f t="shared" si="4"/>
        <v>17220</v>
      </c>
      <c r="T9" s="5">
        <f t="shared" si="4"/>
        <v>63000</v>
      </c>
      <c r="U9" s="5">
        <f t="shared" si="5"/>
        <v>80220</v>
      </c>
      <c r="V9" s="3" t="s">
        <v>59</v>
      </c>
      <c r="W9" s="11"/>
      <c r="X9" s="11"/>
      <c r="Y9" s="30"/>
      <c r="Z9" s="29"/>
      <c r="AA9" s="29"/>
      <c r="AB9" s="29"/>
    </row>
    <row r="10" spans="1:28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37800</v>
      </c>
      <c r="H10" s="3">
        <v>15120</v>
      </c>
      <c r="I10" s="3">
        <f t="shared" si="1"/>
        <v>52920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31500</v>
      </c>
      <c r="O10" s="3">
        <f t="shared" si="2"/>
        <v>31500</v>
      </c>
      <c r="P10" s="3">
        <v>0</v>
      </c>
      <c r="Q10" s="3">
        <v>11760</v>
      </c>
      <c r="R10" s="3">
        <f t="shared" si="3"/>
        <v>11760</v>
      </c>
      <c r="S10" s="5">
        <f t="shared" si="4"/>
        <v>37800</v>
      </c>
      <c r="T10" s="5">
        <f t="shared" si="4"/>
        <v>58380</v>
      </c>
      <c r="U10" s="5">
        <f t="shared" si="5"/>
        <v>96180</v>
      </c>
      <c r="V10" s="3" t="s">
        <v>61</v>
      </c>
      <c r="W10" s="11"/>
      <c r="X10" s="11"/>
      <c r="Y10" s="30"/>
      <c r="Z10" s="29"/>
      <c r="AA10" s="29"/>
      <c r="AB10" s="29"/>
    </row>
    <row r="11" spans="1:28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11"/>
      <c r="Y11" s="30"/>
      <c r="Z11" s="29"/>
      <c r="AA11" s="29"/>
      <c r="AB11" s="29"/>
    </row>
    <row r="12" spans="1:28" ht="12.75">
      <c r="A12" s="11"/>
      <c r="B12" s="3" t="s">
        <v>64</v>
      </c>
      <c r="C12" s="3" t="s">
        <v>65</v>
      </c>
      <c r="D12" s="3">
        <v>6720</v>
      </c>
      <c r="E12" s="3">
        <v>20160</v>
      </c>
      <c r="F12" s="3">
        <f t="shared" si="0"/>
        <v>26880</v>
      </c>
      <c r="G12" s="3">
        <v>0</v>
      </c>
      <c r="H12" s="3">
        <v>0</v>
      </c>
      <c r="I12" s="3">
        <f t="shared" si="1"/>
        <v>0</v>
      </c>
      <c r="J12" s="3">
        <v>20160</v>
      </c>
      <c r="K12" s="3">
        <v>10080</v>
      </c>
      <c r="L12" s="3">
        <f aca="true" t="shared" si="6" ref="L12:L23">SUM(J12:K12)</f>
        <v>30240</v>
      </c>
      <c r="M12" s="3">
        <v>42000</v>
      </c>
      <c r="N12" s="3">
        <v>115500</v>
      </c>
      <c r="O12" s="3">
        <f t="shared" si="2"/>
        <v>157500</v>
      </c>
      <c r="P12" s="3">
        <v>141120</v>
      </c>
      <c r="Q12" s="3">
        <v>258720</v>
      </c>
      <c r="R12" s="3">
        <f t="shared" si="3"/>
        <v>399840</v>
      </c>
      <c r="S12" s="5">
        <f t="shared" si="4"/>
        <v>210000</v>
      </c>
      <c r="T12" s="5">
        <f t="shared" si="4"/>
        <v>404460</v>
      </c>
      <c r="U12" s="5">
        <f t="shared" si="5"/>
        <v>614460</v>
      </c>
      <c r="V12" s="3" t="s">
        <v>65</v>
      </c>
      <c r="W12" s="11"/>
      <c r="X12" s="11"/>
      <c r="Y12" s="30"/>
      <c r="Z12" s="29"/>
      <c r="AA12" s="29"/>
      <c r="AB12" s="29"/>
    </row>
    <row r="13" spans="1:28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20160</v>
      </c>
      <c r="K13" s="3">
        <v>20160</v>
      </c>
      <c r="L13" s="3">
        <f t="shared" si="6"/>
        <v>40320</v>
      </c>
      <c r="M13" s="3">
        <v>0</v>
      </c>
      <c r="N13" s="3">
        <v>73500</v>
      </c>
      <c r="O13" s="3">
        <f t="shared" si="2"/>
        <v>73500</v>
      </c>
      <c r="P13" s="3">
        <v>23520</v>
      </c>
      <c r="Q13" s="3">
        <v>0</v>
      </c>
      <c r="R13" s="3">
        <f t="shared" si="3"/>
        <v>23520</v>
      </c>
      <c r="S13" s="5">
        <f t="shared" si="4"/>
        <v>43680</v>
      </c>
      <c r="T13" s="5">
        <f t="shared" si="4"/>
        <v>93660</v>
      </c>
      <c r="U13" s="5">
        <f t="shared" si="5"/>
        <v>137340</v>
      </c>
      <c r="V13" s="3" t="s">
        <v>67</v>
      </c>
      <c r="W13" s="11"/>
      <c r="X13" s="11"/>
      <c r="Y13" s="30"/>
      <c r="Z13" s="29"/>
      <c r="AA13" s="29"/>
      <c r="AB13" s="29"/>
    </row>
    <row r="14" spans="1:28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10080</v>
      </c>
      <c r="K14" s="3">
        <v>10080</v>
      </c>
      <c r="L14" s="3">
        <f t="shared" si="6"/>
        <v>20160</v>
      </c>
      <c r="M14" s="3">
        <v>21000</v>
      </c>
      <c r="N14" s="3">
        <v>84000</v>
      </c>
      <c r="O14" s="3">
        <f t="shared" si="2"/>
        <v>105000</v>
      </c>
      <c r="P14" s="3">
        <v>47040</v>
      </c>
      <c r="Q14" s="3">
        <v>105840</v>
      </c>
      <c r="R14" s="3">
        <f t="shared" si="3"/>
        <v>152880</v>
      </c>
      <c r="S14" s="5">
        <f t="shared" si="4"/>
        <v>78120</v>
      </c>
      <c r="T14" s="5">
        <f t="shared" si="4"/>
        <v>199920</v>
      </c>
      <c r="U14" s="5">
        <f t="shared" si="5"/>
        <v>278040</v>
      </c>
      <c r="V14" s="3" t="s">
        <v>69</v>
      </c>
      <c r="W14" s="11"/>
      <c r="X14" s="11"/>
      <c r="Y14" s="30"/>
      <c r="Z14" s="29"/>
      <c r="AA14" s="29"/>
      <c r="AB14" s="29"/>
    </row>
    <row r="15" spans="1:28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7560</v>
      </c>
      <c r="H15" s="3">
        <v>15120</v>
      </c>
      <c r="I15" s="3">
        <f t="shared" si="1"/>
        <v>22680</v>
      </c>
      <c r="J15" s="3">
        <v>10080</v>
      </c>
      <c r="K15" s="3">
        <v>10080</v>
      </c>
      <c r="L15" s="3">
        <f t="shared" si="6"/>
        <v>20160</v>
      </c>
      <c r="M15" s="3">
        <v>0</v>
      </c>
      <c r="N15" s="3">
        <v>0</v>
      </c>
      <c r="O15" s="3">
        <f t="shared" si="2"/>
        <v>0</v>
      </c>
      <c r="P15" s="3">
        <v>11760</v>
      </c>
      <c r="Q15" s="3">
        <v>35280</v>
      </c>
      <c r="R15" s="3">
        <f t="shared" si="3"/>
        <v>47040</v>
      </c>
      <c r="S15" s="5">
        <f t="shared" si="4"/>
        <v>29400</v>
      </c>
      <c r="T15" s="5">
        <f t="shared" si="4"/>
        <v>60480</v>
      </c>
      <c r="U15" s="5">
        <f t="shared" si="5"/>
        <v>89880</v>
      </c>
      <c r="V15" s="3" t="s">
        <v>71</v>
      </c>
      <c r="W15" s="11"/>
      <c r="X15" s="11"/>
      <c r="Y15" s="30"/>
      <c r="Z15" s="29"/>
      <c r="AA15" s="29"/>
      <c r="AB15" s="29"/>
    </row>
    <row r="16" spans="1:28" ht="12.75">
      <c r="A16" s="11"/>
      <c r="B16" s="3" t="s">
        <v>72</v>
      </c>
      <c r="C16" s="3" t="s">
        <v>73</v>
      </c>
      <c r="D16" s="3">
        <v>0</v>
      </c>
      <c r="E16" s="3">
        <v>3360</v>
      </c>
      <c r="F16" s="3">
        <f t="shared" si="0"/>
        <v>3360</v>
      </c>
      <c r="G16" s="3">
        <v>15120</v>
      </c>
      <c r="H16" s="3">
        <v>0</v>
      </c>
      <c r="I16" s="3">
        <f t="shared" si="1"/>
        <v>15120</v>
      </c>
      <c r="J16" s="3">
        <v>10080</v>
      </c>
      <c r="K16" s="3">
        <v>30240</v>
      </c>
      <c r="L16" s="3">
        <f t="shared" si="6"/>
        <v>40320</v>
      </c>
      <c r="M16" s="3">
        <v>52500</v>
      </c>
      <c r="N16" s="3">
        <v>0</v>
      </c>
      <c r="O16" s="3">
        <f t="shared" si="2"/>
        <v>52500</v>
      </c>
      <c r="P16" s="3">
        <v>0</v>
      </c>
      <c r="Q16" s="3">
        <v>23520</v>
      </c>
      <c r="R16" s="3">
        <f t="shared" si="3"/>
        <v>23520</v>
      </c>
      <c r="S16" s="5">
        <f t="shared" si="4"/>
        <v>77700</v>
      </c>
      <c r="T16" s="5">
        <f t="shared" si="4"/>
        <v>57120</v>
      </c>
      <c r="U16" s="5">
        <f t="shared" si="5"/>
        <v>134820</v>
      </c>
      <c r="V16" s="3" t="s">
        <v>73</v>
      </c>
      <c r="W16" s="11"/>
      <c r="X16" s="11"/>
      <c r="Y16" s="30"/>
      <c r="Z16" s="29"/>
      <c r="AA16" s="29"/>
      <c r="AB16" s="29"/>
    </row>
    <row r="17" spans="1:28" ht="12.75">
      <c r="A17" s="11"/>
      <c r="B17" s="3" t="s">
        <v>74</v>
      </c>
      <c r="C17" s="3" t="s">
        <v>75</v>
      </c>
      <c r="D17" s="3">
        <v>57120</v>
      </c>
      <c r="E17" s="3">
        <v>30240</v>
      </c>
      <c r="F17" s="3">
        <f t="shared" si="0"/>
        <v>87360</v>
      </c>
      <c r="G17" s="3">
        <v>68040</v>
      </c>
      <c r="H17" s="3">
        <v>52920</v>
      </c>
      <c r="I17" s="3">
        <f t="shared" si="1"/>
        <v>120960</v>
      </c>
      <c r="J17" s="3">
        <v>201600</v>
      </c>
      <c r="K17" s="3">
        <v>100800</v>
      </c>
      <c r="L17" s="3">
        <f t="shared" si="6"/>
        <v>302400</v>
      </c>
      <c r="M17" s="3">
        <v>231000</v>
      </c>
      <c r="N17" s="3">
        <v>73500</v>
      </c>
      <c r="O17" s="3">
        <f t="shared" si="2"/>
        <v>304500</v>
      </c>
      <c r="P17" s="3">
        <v>211680</v>
      </c>
      <c r="Q17" s="3">
        <v>152880</v>
      </c>
      <c r="R17" s="3">
        <f t="shared" si="3"/>
        <v>364560</v>
      </c>
      <c r="S17" s="5">
        <f t="shared" si="4"/>
        <v>769440</v>
      </c>
      <c r="T17" s="5">
        <f t="shared" si="4"/>
        <v>410340</v>
      </c>
      <c r="U17" s="5">
        <f t="shared" si="5"/>
        <v>1179780</v>
      </c>
      <c r="V17" s="3" t="s">
        <v>75</v>
      </c>
      <c r="W17" s="11"/>
      <c r="X17" s="11"/>
      <c r="Y17" s="30"/>
      <c r="Z17" s="29"/>
      <c r="AA17" s="29"/>
      <c r="AB17" s="29"/>
    </row>
    <row r="18" spans="1:28" ht="12.75">
      <c r="A18" s="11"/>
      <c r="B18" s="3" t="s">
        <v>76</v>
      </c>
      <c r="C18" s="3" t="s">
        <v>77</v>
      </c>
      <c r="D18" s="3">
        <v>13440</v>
      </c>
      <c r="E18" s="3">
        <v>20160</v>
      </c>
      <c r="F18" s="3">
        <f t="shared" si="0"/>
        <v>33600</v>
      </c>
      <c r="G18" s="3">
        <v>7560</v>
      </c>
      <c r="H18" s="3">
        <v>7560</v>
      </c>
      <c r="I18" s="3">
        <f t="shared" si="1"/>
        <v>15120</v>
      </c>
      <c r="J18" s="3">
        <v>0</v>
      </c>
      <c r="K18" s="3">
        <v>0</v>
      </c>
      <c r="L18" s="3">
        <f t="shared" si="6"/>
        <v>0</v>
      </c>
      <c r="M18" s="3">
        <v>94500</v>
      </c>
      <c r="N18" s="3">
        <v>262500</v>
      </c>
      <c r="O18" s="3">
        <f t="shared" si="2"/>
        <v>357000</v>
      </c>
      <c r="P18" s="3">
        <v>0</v>
      </c>
      <c r="Q18" s="3">
        <v>0</v>
      </c>
      <c r="R18" s="3">
        <f t="shared" si="3"/>
        <v>0</v>
      </c>
      <c r="S18" s="5">
        <f t="shared" si="4"/>
        <v>115500</v>
      </c>
      <c r="T18" s="5">
        <f t="shared" si="4"/>
        <v>290220</v>
      </c>
      <c r="U18" s="5">
        <f t="shared" si="5"/>
        <v>405720</v>
      </c>
      <c r="V18" s="3" t="s">
        <v>77</v>
      </c>
      <c r="W18" s="11"/>
      <c r="X18" s="11"/>
      <c r="Y18" s="30"/>
      <c r="Z18" s="29"/>
      <c r="AA18" s="29"/>
      <c r="AB18" s="29"/>
    </row>
    <row r="19" spans="1:28" ht="12.75">
      <c r="A19" s="11"/>
      <c r="B19" s="3" t="s">
        <v>78</v>
      </c>
      <c r="C19" s="3" t="s">
        <v>79</v>
      </c>
      <c r="D19" s="3">
        <v>0</v>
      </c>
      <c r="E19" s="3">
        <v>16800</v>
      </c>
      <c r="F19" s="3">
        <f t="shared" si="0"/>
        <v>16800</v>
      </c>
      <c r="G19" s="3">
        <v>0</v>
      </c>
      <c r="H19" s="3">
        <v>75600</v>
      </c>
      <c r="I19" s="3">
        <f t="shared" si="1"/>
        <v>75600</v>
      </c>
      <c r="J19" s="3">
        <v>0</v>
      </c>
      <c r="K19" s="3">
        <v>211680</v>
      </c>
      <c r="L19" s="3">
        <f t="shared" si="6"/>
        <v>211680</v>
      </c>
      <c r="M19" s="3">
        <v>0</v>
      </c>
      <c r="N19" s="3">
        <v>94500</v>
      </c>
      <c r="O19" s="3">
        <f t="shared" si="2"/>
        <v>94500</v>
      </c>
      <c r="P19" s="3">
        <v>11760</v>
      </c>
      <c r="Q19" s="3">
        <v>11760</v>
      </c>
      <c r="R19" s="3">
        <f t="shared" si="3"/>
        <v>23520</v>
      </c>
      <c r="S19" s="5">
        <f t="shared" si="4"/>
        <v>11760</v>
      </c>
      <c r="T19" s="5">
        <f t="shared" si="4"/>
        <v>410340</v>
      </c>
      <c r="U19" s="5">
        <f t="shared" si="5"/>
        <v>422100</v>
      </c>
      <c r="V19" s="3" t="s">
        <v>79</v>
      </c>
      <c r="W19" s="11"/>
      <c r="X19" s="11"/>
      <c r="Y19" s="30"/>
      <c r="Z19" s="29"/>
      <c r="AA19" s="29"/>
      <c r="AB19" s="29"/>
    </row>
    <row r="20" spans="1:28" ht="12.75">
      <c r="A20" s="11"/>
      <c r="B20" s="3" t="s">
        <v>80</v>
      </c>
      <c r="C20" s="3" t="s">
        <v>81</v>
      </c>
      <c r="D20" s="3">
        <v>6720</v>
      </c>
      <c r="E20" s="3">
        <v>0</v>
      </c>
      <c r="F20" s="3">
        <f t="shared" si="0"/>
        <v>6720</v>
      </c>
      <c r="G20" s="3">
        <v>7560</v>
      </c>
      <c r="H20" s="3">
        <v>15120</v>
      </c>
      <c r="I20" s="3">
        <f t="shared" si="1"/>
        <v>22680</v>
      </c>
      <c r="J20" s="3">
        <v>161280</v>
      </c>
      <c r="K20" s="3">
        <v>161280</v>
      </c>
      <c r="L20" s="3">
        <f t="shared" si="6"/>
        <v>322560</v>
      </c>
      <c r="M20" s="3">
        <v>273000</v>
      </c>
      <c r="N20" s="3">
        <v>483000</v>
      </c>
      <c r="O20" s="3">
        <f t="shared" si="2"/>
        <v>756000</v>
      </c>
      <c r="P20" s="3">
        <v>423360</v>
      </c>
      <c r="Q20" s="3">
        <v>893760</v>
      </c>
      <c r="R20" s="3">
        <f t="shared" si="3"/>
        <v>1317120</v>
      </c>
      <c r="S20" s="5">
        <f t="shared" si="4"/>
        <v>871920</v>
      </c>
      <c r="T20" s="5">
        <f t="shared" si="4"/>
        <v>1553160</v>
      </c>
      <c r="U20" s="5">
        <f t="shared" si="5"/>
        <v>2425080</v>
      </c>
      <c r="V20" s="3" t="s">
        <v>81</v>
      </c>
      <c r="W20" s="11"/>
      <c r="X20" s="11"/>
      <c r="Y20" s="30"/>
      <c r="Z20" s="29"/>
      <c r="AA20" s="29"/>
      <c r="AB20" s="29"/>
    </row>
    <row r="21" spans="1:28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7560</v>
      </c>
      <c r="H21" s="3">
        <v>7560</v>
      </c>
      <c r="I21" s="3">
        <f>SUM(G21:H21)</f>
        <v>15120</v>
      </c>
      <c r="J21" s="3">
        <v>0</v>
      </c>
      <c r="K21" s="3">
        <v>0</v>
      </c>
      <c r="L21" s="3">
        <f t="shared" si="6"/>
        <v>0</v>
      </c>
      <c r="M21" s="3">
        <v>31500</v>
      </c>
      <c r="N21" s="3">
        <v>94500</v>
      </c>
      <c r="O21" s="3">
        <f t="shared" si="2"/>
        <v>126000</v>
      </c>
      <c r="P21" s="3">
        <v>11760</v>
      </c>
      <c r="Q21" s="3">
        <v>47040</v>
      </c>
      <c r="R21" s="3">
        <f t="shared" si="3"/>
        <v>58800</v>
      </c>
      <c r="S21" s="5">
        <f t="shared" si="4"/>
        <v>50820</v>
      </c>
      <c r="T21" s="5">
        <f t="shared" si="4"/>
        <v>149100</v>
      </c>
      <c r="U21" s="5">
        <f t="shared" si="5"/>
        <v>199920</v>
      </c>
      <c r="V21" s="3" t="s">
        <v>83</v>
      </c>
      <c r="W21" s="11"/>
      <c r="X21" s="11"/>
      <c r="Y21" s="30"/>
      <c r="Z21" s="29"/>
      <c r="AA21" s="29"/>
      <c r="AB21" s="29"/>
    </row>
    <row r="22" spans="1:28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10500</v>
      </c>
      <c r="O22" s="3">
        <f t="shared" si="2"/>
        <v>10500</v>
      </c>
      <c r="P22" s="3">
        <v>23520</v>
      </c>
      <c r="Q22" s="3">
        <v>11760</v>
      </c>
      <c r="R22" s="3">
        <f t="shared" si="3"/>
        <v>35280</v>
      </c>
      <c r="S22" s="5">
        <f t="shared" si="4"/>
        <v>23520</v>
      </c>
      <c r="T22" s="5">
        <f t="shared" si="4"/>
        <v>22260</v>
      </c>
      <c r="U22" s="5">
        <f t="shared" si="5"/>
        <v>45780</v>
      </c>
      <c r="V22" s="3" t="s">
        <v>85</v>
      </c>
      <c r="W22" s="11"/>
      <c r="X22" s="11"/>
      <c r="Y22" s="30"/>
      <c r="Z22" s="29"/>
      <c r="AA22" s="29"/>
      <c r="AB22" s="29"/>
    </row>
    <row r="23" spans="1:28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11"/>
      <c r="Y23" s="30"/>
      <c r="Z23" s="29"/>
      <c r="AA23" s="29"/>
      <c r="AB23" s="29"/>
    </row>
    <row r="24" spans="1:28" ht="12.75">
      <c r="A24" s="11"/>
      <c r="B24" s="3"/>
      <c r="C24" s="5" t="s">
        <v>12</v>
      </c>
      <c r="D24" s="5">
        <f aca="true" t="shared" si="7" ref="D24:R24">SUM(D7:D23)</f>
        <v>90720</v>
      </c>
      <c r="E24" s="5">
        <f t="shared" si="7"/>
        <v>100800</v>
      </c>
      <c r="F24" s="5">
        <f t="shared" si="7"/>
        <v>191520</v>
      </c>
      <c r="G24" s="5">
        <f t="shared" si="7"/>
        <v>151200</v>
      </c>
      <c r="H24" s="5">
        <f t="shared" si="7"/>
        <v>189000</v>
      </c>
      <c r="I24" s="5">
        <f t="shared" si="7"/>
        <v>340200</v>
      </c>
      <c r="J24" s="5">
        <f t="shared" si="7"/>
        <v>433440</v>
      </c>
      <c r="K24" s="5">
        <f t="shared" si="7"/>
        <v>564480</v>
      </c>
      <c r="L24" s="5">
        <f t="shared" si="7"/>
        <v>997920</v>
      </c>
      <c r="M24" s="5">
        <f t="shared" si="7"/>
        <v>756000</v>
      </c>
      <c r="N24" s="5">
        <f t="shared" si="7"/>
        <v>1344000</v>
      </c>
      <c r="O24" s="5">
        <f t="shared" si="7"/>
        <v>2100000</v>
      </c>
      <c r="P24" s="5">
        <f t="shared" si="7"/>
        <v>905520</v>
      </c>
      <c r="Q24" s="5">
        <f t="shared" si="7"/>
        <v>1587600</v>
      </c>
      <c r="R24" s="5">
        <f t="shared" si="7"/>
        <v>2493120</v>
      </c>
      <c r="S24" s="5">
        <f t="shared" si="4"/>
        <v>2336880</v>
      </c>
      <c r="T24" s="5">
        <f t="shared" si="4"/>
        <v>3785880</v>
      </c>
      <c r="U24" s="5">
        <f t="shared" si="5"/>
        <v>6122760</v>
      </c>
      <c r="V24" s="5" t="s">
        <v>12</v>
      </c>
      <c r="W24" s="11"/>
      <c r="X24" s="11"/>
      <c r="Y24" s="30"/>
      <c r="Z24" s="29"/>
      <c r="AA24" s="29"/>
      <c r="AB24" s="29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29"/>
      <c r="Y25" s="29"/>
      <c r="Z25" s="29"/>
      <c r="AA25" s="29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8"/>
      <c r="K29" s="28"/>
      <c r="L29" s="28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  <col min="12" max="12" width="2.421875" style="0" customWidth="1"/>
  </cols>
  <sheetData>
    <row r="1" spans="1:19" ht="12.75">
      <c r="A1" s="12"/>
      <c r="B1" s="19" t="s">
        <v>139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3"/>
      <c r="C3" s="51"/>
      <c r="D3" s="50" t="s">
        <v>113</v>
      </c>
      <c r="E3" s="52"/>
      <c r="F3" s="51"/>
      <c r="G3" s="52"/>
      <c r="H3" s="51"/>
      <c r="I3" s="51"/>
      <c r="J3" s="52"/>
      <c r="K3" s="44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4"/>
      <c r="C4" s="11"/>
      <c r="D4" s="53" t="s">
        <v>51</v>
      </c>
      <c r="E4" s="32"/>
      <c r="F4" s="11"/>
      <c r="G4" s="53" t="s">
        <v>112</v>
      </c>
      <c r="H4" s="56"/>
      <c r="I4" s="12"/>
      <c r="J4" s="53" t="s">
        <v>40</v>
      </c>
      <c r="K4" s="56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5" t="s">
        <v>0</v>
      </c>
      <c r="C5" s="55" t="s">
        <v>52</v>
      </c>
      <c r="D5" s="58" t="s">
        <v>137</v>
      </c>
      <c r="E5" s="58" t="s">
        <v>138</v>
      </c>
      <c r="F5" s="59"/>
      <c r="G5" s="58" t="s">
        <v>137</v>
      </c>
      <c r="H5" s="58" t="s">
        <v>138</v>
      </c>
      <c r="I5" s="63"/>
      <c r="J5" s="58" t="s">
        <v>137</v>
      </c>
      <c r="K5" s="58" t="s">
        <v>138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1260</v>
      </c>
      <c r="E6" s="4">
        <v>1260</v>
      </c>
      <c r="F6" s="11"/>
      <c r="G6" s="4">
        <v>1260</v>
      </c>
      <c r="H6" s="4">
        <v>1260</v>
      </c>
      <c r="I6" s="12"/>
      <c r="J6" s="4">
        <v>60</v>
      </c>
      <c r="K6" s="4">
        <v>21.429000854492188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840</v>
      </c>
      <c r="E9" s="4">
        <v>2940</v>
      </c>
      <c r="F9" s="11"/>
      <c r="G9" s="4">
        <v>1680</v>
      </c>
      <c r="H9" s="4">
        <v>5880</v>
      </c>
      <c r="I9" s="12"/>
      <c r="J9" s="4">
        <v>40</v>
      </c>
      <c r="K9" s="4">
        <v>50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1680</v>
      </c>
      <c r="F10" s="11"/>
      <c r="G10" s="4">
        <v>0</v>
      </c>
      <c r="H10" s="4">
        <v>5040</v>
      </c>
      <c r="I10" s="12"/>
      <c r="J10" s="4">
        <v>0</v>
      </c>
      <c r="K10" s="4">
        <v>28.570999145507812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2100</v>
      </c>
      <c r="E16" s="6">
        <f>SUM(E6:E15)</f>
        <v>5880</v>
      </c>
      <c r="F16" s="11"/>
      <c r="G16" s="6">
        <f>SUM(G6:G15)</f>
        <v>2940</v>
      </c>
      <c r="H16" s="6">
        <f>SUM(H6:H15)</f>
        <v>12180</v>
      </c>
      <c r="I16" s="12"/>
      <c r="J16" s="6">
        <f>SUM(J6:J15)</f>
        <v>100</v>
      </c>
      <c r="K16" s="6">
        <f>SUM(K6:K15)</f>
        <v>100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8.7109375" style="0" customWidth="1"/>
  </cols>
  <sheetData>
    <row r="1" spans="1:46" ht="12.75">
      <c r="A1" s="11"/>
      <c r="B1" s="11"/>
      <c r="C1" s="19" t="s">
        <v>139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4"/>
      <c r="B3" s="64"/>
      <c r="C3" s="65" t="s">
        <v>141</v>
      </c>
      <c r="D3" s="65"/>
      <c r="E3" s="65"/>
      <c r="F3" s="65"/>
      <c r="G3" s="65"/>
      <c r="H3" s="65"/>
      <c r="I3" s="65"/>
      <c r="J3" s="65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32.25" customHeight="1">
      <c r="A4" s="64"/>
      <c r="B4" s="64"/>
      <c r="C4" s="66" t="s">
        <v>142</v>
      </c>
      <c r="D4" s="67"/>
      <c r="E4" s="67"/>
      <c r="F4" s="67"/>
      <c r="G4" s="67"/>
      <c r="H4" s="67"/>
      <c r="I4" s="67"/>
      <c r="J4" s="67"/>
      <c r="K4" s="67"/>
      <c r="L4" s="67"/>
      <c r="M4" s="64"/>
      <c r="N4" s="64"/>
      <c r="O4" s="64"/>
      <c r="P4" s="64"/>
      <c r="Q4" s="64"/>
      <c r="R4" s="64"/>
      <c r="S4" s="64"/>
      <c r="T4" s="64"/>
      <c r="U4" s="64"/>
    </row>
    <row r="5" spans="1:21" ht="12" customHeight="1">
      <c r="A5" s="64"/>
      <c r="B5" s="64"/>
      <c r="C5" s="68"/>
      <c r="D5" s="69"/>
      <c r="E5" s="69"/>
      <c r="F5" s="69"/>
      <c r="G5" s="69"/>
      <c r="H5" s="69"/>
      <c r="I5" s="69"/>
      <c r="J5" s="69"/>
      <c r="K5" s="69"/>
      <c r="L5" s="69"/>
      <c r="M5" s="64"/>
      <c r="N5" s="64"/>
      <c r="O5" s="64"/>
      <c r="P5" s="64"/>
      <c r="Q5" s="64"/>
      <c r="R5" s="64"/>
      <c r="S5" s="64"/>
      <c r="T5" s="64"/>
      <c r="U5" s="64"/>
    </row>
    <row r="6" spans="1:21" ht="12.75" customHeight="1">
      <c r="A6" s="64"/>
      <c r="B6" s="64"/>
      <c r="C6" s="70" t="s">
        <v>143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ht="12.75" customHeight="1">
      <c r="A7" s="64"/>
      <c r="B7" s="64"/>
      <c r="C7" s="30" t="s">
        <v>130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spans="1:21" ht="12.75" customHeight="1">
      <c r="A8" s="64"/>
      <c r="B8" s="64"/>
      <c r="C8" s="30" t="s">
        <v>131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1" ht="12.75" customHeight="1">
      <c r="A9" s="64"/>
      <c r="B9" s="64"/>
      <c r="C9" s="30" t="s">
        <v>132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</row>
    <row r="10" spans="1:21" ht="12.75" customHeight="1">
      <c r="A10" s="64"/>
      <c r="B10" s="64"/>
      <c r="C10" s="30" t="s">
        <v>133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</row>
    <row r="11" spans="1:21" ht="12.75" customHeight="1">
      <c r="A11" s="64"/>
      <c r="B11" s="64"/>
      <c r="C11" s="30" t="s">
        <v>134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</row>
    <row r="12" spans="1:21" ht="12.75" customHeight="1">
      <c r="A12" s="64"/>
      <c r="B12" s="64"/>
      <c r="C12" s="30" t="s">
        <v>135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</row>
    <row r="13" spans="1:21" ht="12.75" customHeight="1">
      <c r="A13" s="64"/>
      <c r="B13" s="64"/>
      <c r="C13" s="30" t="s">
        <v>136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</row>
    <row r="14" spans="1:46" ht="12.75">
      <c r="A14" s="11"/>
      <c r="B14" s="11"/>
      <c r="C14" s="1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5.75">
      <c r="A15" s="11"/>
      <c r="B15" s="11"/>
      <c r="C15" s="11"/>
      <c r="D15" s="32"/>
      <c r="E15" s="32"/>
      <c r="F15" s="32"/>
      <c r="G15" s="32"/>
      <c r="H15" s="32"/>
      <c r="I15" s="32"/>
      <c r="J15" s="32"/>
      <c r="K15" s="48" t="s">
        <v>53</v>
      </c>
      <c r="L15" s="32"/>
      <c r="M15" s="32"/>
      <c r="N15" s="32"/>
      <c r="O15" s="32"/>
      <c r="P15" s="32"/>
      <c r="Q15" s="32"/>
      <c r="R15" s="32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11"/>
      <c r="C16" s="11"/>
      <c r="D16" s="32"/>
      <c r="E16" s="35" t="s">
        <v>6</v>
      </c>
      <c r="F16" s="36"/>
      <c r="G16" s="33"/>
      <c r="H16" s="43" t="s">
        <v>8</v>
      </c>
      <c r="I16" s="44"/>
      <c r="J16" s="39"/>
      <c r="K16" s="35" t="s">
        <v>9</v>
      </c>
      <c r="L16" s="39"/>
      <c r="M16" s="33"/>
      <c r="N16" s="43" t="s">
        <v>10</v>
      </c>
      <c r="O16" s="44"/>
      <c r="P16" s="37"/>
      <c r="Q16" s="38" t="s">
        <v>11</v>
      </c>
      <c r="R16" s="4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11"/>
      <c r="C17" s="11"/>
      <c r="D17" s="34"/>
      <c r="E17" s="25" t="s">
        <v>7</v>
      </c>
      <c r="F17" s="42"/>
      <c r="G17" s="41"/>
      <c r="H17" s="25" t="s">
        <v>42</v>
      </c>
      <c r="I17" s="32"/>
      <c r="J17" s="32"/>
      <c r="K17" s="25" t="s">
        <v>43</v>
      </c>
      <c r="L17" s="32"/>
      <c r="M17" s="33"/>
      <c r="N17" s="45" t="s">
        <v>44</v>
      </c>
      <c r="O17" s="44"/>
      <c r="P17" s="32"/>
      <c r="Q17" s="46" t="s">
        <v>45</v>
      </c>
      <c r="R17" s="32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38.25">
      <c r="A18" s="11"/>
      <c r="B18" s="7" t="s">
        <v>0</v>
      </c>
      <c r="C18" s="7" t="s">
        <v>114</v>
      </c>
      <c r="D18" s="60" t="s">
        <v>137</v>
      </c>
      <c r="E18" s="60" t="s">
        <v>138</v>
      </c>
      <c r="F18" s="60" t="s">
        <v>4</v>
      </c>
      <c r="G18" s="60" t="s">
        <v>137</v>
      </c>
      <c r="H18" s="60" t="s">
        <v>138</v>
      </c>
      <c r="I18" s="60" t="s">
        <v>4</v>
      </c>
      <c r="J18" s="60" t="s">
        <v>137</v>
      </c>
      <c r="K18" s="60" t="s">
        <v>138</v>
      </c>
      <c r="L18" s="60" t="s">
        <v>4</v>
      </c>
      <c r="M18" s="60" t="s">
        <v>137</v>
      </c>
      <c r="N18" s="60" t="s">
        <v>138</v>
      </c>
      <c r="O18" s="60" t="s">
        <v>4</v>
      </c>
      <c r="P18" s="60" t="s">
        <v>137</v>
      </c>
      <c r="Q18" s="60" t="s">
        <v>138</v>
      </c>
      <c r="R18" s="60" t="s">
        <v>4</v>
      </c>
      <c r="S18" s="60" t="str">
        <f>P18&amp;" Total"</f>
        <v>NORTH-BOUND Total</v>
      </c>
      <c r="T18" s="60" t="str">
        <f>Q18&amp;" Total"</f>
        <v>SOUTH-BOUND Total</v>
      </c>
      <c r="U18" s="60" t="s">
        <v>4</v>
      </c>
      <c r="V18" s="7" t="s">
        <v>114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>
        <v>1075</v>
      </c>
      <c r="C19" s="3" t="s">
        <v>130</v>
      </c>
      <c r="D19" s="3">
        <v>3360</v>
      </c>
      <c r="E19" s="3">
        <v>6720</v>
      </c>
      <c r="F19" s="3">
        <f>SUM(D19:E19)</f>
        <v>10080</v>
      </c>
      <c r="G19" s="3">
        <v>0</v>
      </c>
      <c r="H19" s="3">
        <v>0</v>
      </c>
      <c r="I19" s="3">
        <f>SUM(G19:H19)</f>
        <v>0</v>
      </c>
      <c r="J19" s="3">
        <v>0</v>
      </c>
      <c r="K19" s="3">
        <v>0</v>
      </c>
      <c r="L19" s="3">
        <f>SUM(J19:K19)</f>
        <v>0</v>
      </c>
      <c r="M19" s="3">
        <v>10500</v>
      </c>
      <c r="N19" s="3">
        <v>0</v>
      </c>
      <c r="O19" s="3">
        <f>SUM(M19:N19)</f>
        <v>10500</v>
      </c>
      <c r="P19" s="3">
        <v>0</v>
      </c>
      <c r="Q19" s="3">
        <v>0</v>
      </c>
      <c r="R19" s="3">
        <f>SUM(P19:Q19)</f>
        <v>0</v>
      </c>
      <c r="S19" s="5">
        <f>D19+G19+J19+M19+P19</f>
        <v>13860</v>
      </c>
      <c r="T19" s="5">
        <f>E19+H19+K19+N19+Q19</f>
        <v>6720</v>
      </c>
      <c r="U19" s="5">
        <f>S19+T19</f>
        <v>20580</v>
      </c>
      <c r="V19" s="3" t="s">
        <v>130</v>
      </c>
      <c r="W19" s="11" t="s">
        <v>140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>
        <v>1203</v>
      </c>
      <c r="C20" s="3" t="s">
        <v>131</v>
      </c>
      <c r="D20" s="3">
        <v>6720</v>
      </c>
      <c r="E20" s="3">
        <v>13440</v>
      </c>
      <c r="F20" s="3">
        <f aca="true" t="shared" si="0" ref="F20:F44">SUM(D20:E20)</f>
        <v>20160</v>
      </c>
      <c r="G20" s="3">
        <v>0</v>
      </c>
      <c r="H20" s="3">
        <v>0</v>
      </c>
      <c r="I20" s="3">
        <f aca="true" t="shared" si="1" ref="I20:I32">SUM(G20:H20)</f>
        <v>0</v>
      </c>
      <c r="J20" s="3">
        <v>10080</v>
      </c>
      <c r="K20" s="3">
        <v>10080</v>
      </c>
      <c r="L20" s="3">
        <f>SUM(J20:K20)</f>
        <v>20160</v>
      </c>
      <c r="M20" s="3">
        <v>42000</v>
      </c>
      <c r="N20" s="3">
        <v>94500</v>
      </c>
      <c r="O20" s="3">
        <f aca="true" t="shared" si="2" ref="O20:O44">SUM(M20:N20)</f>
        <v>136500</v>
      </c>
      <c r="P20" s="3">
        <v>117600</v>
      </c>
      <c r="Q20" s="3">
        <v>258720</v>
      </c>
      <c r="R20" s="3">
        <f aca="true" t="shared" si="3" ref="R20:R44">SUM(P20:Q20)</f>
        <v>376320</v>
      </c>
      <c r="S20" s="5">
        <f aca="true" t="shared" si="4" ref="S20:T45">D20+G20+J20+M20+P20</f>
        <v>176400</v>
      </c>
      <c r="T20" s="5">
        <f t="shared" si="4"/>
        <v>376740</v>
      </c>
      <c r="U20" s="5">
        <f aca="true" t="shared" si="5" ref="U20:U45">S20+T20</f>
        <v>553140</v>
      </c>
      <c r="V20" s="3" t="s">
        <v>131</v>
      </c>
      <c r="W20" s="11" t="s">
        <v>140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>
        <v>1268</v>
      </c>
      <c r="C21" s="3" t="s">
        <v>132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>SUM(J21:K21)</f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47040</v>
      </c>
      <c r="R21" s="3">
        <f t="shared" si="3"/>
        <v>47040</v>
      </c>
      <c r="S21" s="5">
        <f t="shared" si="4"/>
        <v>0</v>
      </c>
      <c r="T21" s="5">
        <f t="shared" si="4"/>
        <v>47040</v>
      </c>
      <c r="U21" s="5">
        <f t="shared" si="5"/>
        <v>47040</v>
      </c>
      <c r="V21" s="3" t="s">
        <v>132</v>
      </c>
      <c r="W21" s="11" t="s">
        <v>140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>
        <v>1270</v>
      </c>
      <c r="C22" s="3" t="s">
        <v>133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>SUM(J22:K22)</f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11760</v>
      </c>
      <c r="R22" s="3">
        <f t="shared" si="3"/>
        <v>11760</v>
      </c>
      <c r="S22" s="5">
        <f t="shared" si="4"/>
        <v>0</v>
      </c>
      <c r="T22" s="5">
        <f t="shared" si="4"/>
        <v>11760</v>
      </c>
      <c r="U22" s="5">
        <f t="shared" si="5"/>
        <v>11760</v>
      </c>
      <c r="V22" s="3" t="s">
        <v>133</v>
      </c>
      <c r="W22" s="11" t="s">
        <v>140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>
        <v>1824</v>
      </c>
      <c r="C23" s="3" t="s">
        <v>134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>SUM(J23:K23)</f>
        <v>0</v>
      </c>
      <c r="M23" s="3">
        <v>0</v>
      </c>
      <c r="N23" s="3">
        <v>10500</v>
      </c>
      <c r="O23" s="3">
        <f t="shared" si="2"/>
        <v>10500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10500</v>
      </c>
      <c r="U23" s="5">
        <f t="shared" si="5"/>
        <v>10500</v>
      </c>
      <c r="V23" s="3" t="s">
        <v>134</v>
      </c>
      <c r="W23" s="11" t="s">
        <v>140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>
        <v>1999</v>
      </c>
      <c r="C24" s="3" t="s">
        <v>135</v>
      </c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aca="true" t="shared" si="6" ref="L24:L44">SUM(J24:K24)</f>
        <v>0</v>
      </c>
      <c r="M24" s="3">
        <v>0</v>
      </c>
      <c r="N24" s="3">
        <v>0</v>
      </c>
      <c r="O24" s="3">
        <f t="shared" si="2"/>
        <v>0</v>
      </c>
      <c r="P24" s="3">
        <v>11760</v>
      </c>
      <c r="Q24" s="3">
        <v>0</v>
      </c>
      <c r="R24" s="3">
        <f t="shared" si="3"/>
        <v>11760</v>
      </c>
      <c r="S24" s="5">
        <f t="shared" si="4"/>
        <v>11760</v>
      </c>
      <c r="T24" s="5">
        <f t="shared" si="4"/>
        <v>0</v>
      </c>
      <c r="U24" s="5">
        <f t="shared" si="5"/>
        <v>11760</v>
      </c>
      <c r="V24" s="3" t="s">
        <v>135</v>
      </c>
      <c r="W24" s="11" t="s">
        <v>140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>
        <v>3257</v>
      </c>
      <c r="C25" s="3" t="s">
        <v>136</v>
      </c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11760</v>
      </c>
      <c r="Q25" s="3">
        <v>11760</v>
      </c>
      <c r="R25" s="3">
        <f t="shared" si="3"/>
        <v>23520</v>
      </c>
      <c r="S25" s="5">
        <f t="shared" si="4"/>
        <v>11760</v>
      </c>
      <c r="T25" s="5">
        <f t="shared" si="4"/>
        <v>11760</v>
      </c>
      <c r="U25" s="5">
        <f t="shared" si="5"/>
        <v>23520</v>
      </c>
      <c r="V25" s="3" t="s">
        <v>136</v>
      </c>
      <c r="W25" s="11" t="s">
        <v>140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 t="shared" si="1"/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 t="shared" si="1"/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f t="shared" si="2"/>
        <v>0</v>
      </c>
      <c r="P30" s="3">
        <v>0</v>
      </c>
      <c r="Q30" s="3">
        <v>0</v>
      </c>
      <c r="R30" s="3">
        <f t="shared" si="3"/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0"/>
        <v>0</v>
      </c>
      <c r="G31" s="3">
        <v>0</v>
      </c>
      <c r="H31" s="3">
        <v>0</v>
      </c>
      <c r="I31" s="3">
        <f t="shared" si="1"/>
        <v>0</v>
      </c>
      <c r="J31" s="3">
        <v>0</v>
      </c>
      <c r="K31" s="3">
        <v>0</v>
      </c>
      <c r="L31" s="3">
        <f t="shared" si="6"/>
        <v>0</v>
      </c>
      <c r="M31" s="3">
        <v>0</v>
      </c>
      <c r="N31" s="3">
        <v>0</v>
      </c>
      <c r="O31" s="3">
        <f t="shared" si="2"/>
        <v>0</v>
      </c>
      <c r="P31" s="3">
        <v>0</v>
      </c>
      <c r="Q31" s="3">
        <v>0</v>
      </c>
      <c r="R31" s="3">
        <f t="shared" si="3"/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0"/>
        <v>0</v>
      </c>
      <c r="G32" s="3">
        <v>0</v>
      </c>
      <c r="H32" s="3">
        <v>0</v>
      </c>
      <c r="I32" s="3">
        <f t="shared" si="1"/>
        <v>0</v>
      </c>
      <c r="J32" s="3">
        <v>0</v>
      </c>
      <c r="K32" s="3">
        <v>0</v>
      </c>
      <c r="L32" s="3">
        <f t="shared" si="6"/>
        <v>0</v>
      </c>
      <c r="M32" s="3">
        <v>0</v>
      </c>
      <c r="N32" s="3">
        <v>0</v>
      </c>
      <c r="O32" s="3">
        <f t="shared" si="2"/>
        <v>0</v>
      </c>
      <c r="P32" s="3">
        <v>0</v>
      </c>
      <c r="Q32" s="3">
        <v>0</v>
      </c>
      <c r="R32" s="3">
        <f t="shared" si="3"/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0"/>
        <v>0</v>
      </c>
      <c r="G33" s="3">
        <v>0</v>
      </c>
      <c r="H33" s="3">
        <v>0</v>
      </c>
      <c r="I33" s="3">
        <f>SUM(G33:H33)</f>
        <v>0</v>
      </c>
      <c r="J33" s="3">
        <v>0</v>
      </c>
      <c r="K33" s="3">
        <v>0</v>
      </c>
      <c r="L33" s="3">
        <f t="shared" si="6"/>
        <v>0</v>
      </c>
      <c r="M33" s="3">
        <v>0</v>
      </c>
      <c r="N33" s="3">
        <v>0</v>
      </c>
      <c r="O33" s="3">
        <f t="shared" si="2"/>
        <v>0</v>
      </c>
      <c r="P33" s="3">
        <v>0</v>
      </c>
      <c r="Q33" s="3">
        <v>0</v>
      </c>
      <c r="R33" s="3">
        <f t="shared" si="3"/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0"/>
        <v>0</v>
      </c>
      <c r="G34" s="3">
        <v>0</v>
      </c>
      <c r="H34" s="3">
        <v>0</v>
      </c>
      <c r="I34" s="3">
        <f>SUM(G34:H34)</f>
        <v>0</v>
      </c>
      <c r="J34" s="3">
        <v>0</v>
      </c>
      <c r="K34" s="3">
        <v>0</v>
      </c>
      <c r="L34" s="3">
        <f t="shared" si="6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 aca="true" t="shared" si="7" ref="F35:F43">SUM(D35:E35)</f>
        <v>0</v>
      </c>
      <c r="G35" s="3">
        <v>0</v>
      </c>
      <c r="H35" s="3">
        <v>0</v>
      </c>
      <c r="I35" s="3">
        <f aca="true" t="shared" si="8" ref="I35:I43">SUM(G35:H35)</f>
        <v>0</v>
      </c>
      <c r="J35" s="3">
        <v>0</v>
      </c>
      <c r="K35" s="3">
        <v>0</v>
      </c>
      <c r="L35" s="3">
        <f aca="true" t="shared" si="9" ref="L35:L43">SUM(J35:K35)</f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4"/>
        <v>0</v>
      </c>
      <c r="T35" s="5">
        <f t="shared" si="4"/>
        <v>0</v>
      </c>
      <c r="U35" s="5">
        <f t="shared" si="5"/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 t="shared" si="7"/>
        <v>0</v>
      </c>
      <c r="G36" s="3">
        <v>0</v>
      </c>
      <c r="H36" s="3">
        <v>0</v>
      </c>
      <c r="I36" s="3">
        <f t="shared" si="8"/>
        <v>0</v>
      </c>
      <c r="J36" s="3">
        <v>0</v>
      </c>
      <c r="K36" s="3">
        <v>0</v>
      </c>
      <c r="L36" s="3">
        <f t="shared" si="9"/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4"/>
        <v>0</v>
      </c>
      <c r="T36" s="5">
        <f t="shared" si="4"/>
        <v>0</v>
      </c>
      <c r="U36" s="5">
        <f t="shared" si="5"/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 t="shared" si="7"/>
        <v>0</v>
      </c>
      <c r="G37" s="3">
        <v>0</v>
      </c>
      <c r="H37" s="3">
        <v>0</v>
      </c>
      <c r="I37" s="3">
        <f t="shared" si="8"/>
        <v>0</v>
      </c>
      <c r="J37" s="3">
        <v>0</v>
      </c>
      <c r="K37" s="3">
        <v>0</v>
      </c>
      <c r="L37" s="3">
        <f t="shared" si="9"/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4"/>
        <v>0</v>
      </c>
      <c r="T37" s="5">
        <f t="shared" si="4"/>
        <v>0</v>
      </c>
      <c r="U37" s="5">
        <f t="shared" si="5"/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7"/>
        <v>0</v>
      </c>
      <c r="G38" s="3">
        <v>0</v>
      </c>
      <c r="H38" s="3">
        <v>0</v>
      </c>
      <c r="I38" s="3">
        <f t="shared" si="8"/>
        <v>0</v>
      </c>
      <c r="J38" s="3">
        <v>0</v>
      </c>
      <c r="K38" s="3">
        <v>0</v>
      </c>
      <c r="L38" s="3">
        <f t="shared" si="9"/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>SUM(D39:E39)</f>
        <v>0</v>
      </c>
      <c r="G39" s="3">
        <v>0</v>
      </c>
      <c r="H39" s="3">
        <v>0</v>
      </c>
      <c r="I39" s="3">
        <f>SUM(G39:H39)</f>
        <v>0</v>
      </c>
      <c r="J39" s="3">
        <v>0</v>
      </c>
      <c r="K39" s="3">
        <v>0</v>
      </c>
      <c r="L39" s="3">
        <f>SUM(J39:K39)</f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aca="true" t="shared" si="10" ref="S39:T41">D39+G39+J39+M39+P39</f>
        <v>0</v>
      </c>
      <c r="T39" s="5">
        <f t="shared" si="10"/>
        <v>0</v>
      </c>
      <c r="U39" s="5">
        <f>S39+T39</f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>SUM(D40:E40)</f>
        <v>0</v>
      </c>
      <c r="G40" s="3">
        <v>0</v>
      </c>
      <c r="H40" s="3">
        <v>0</v>
      </c>
      <c r="I40" s="3">
        <f>SUM(G40:H40)</f>
        <v>0</v>
      </c>
      <c r="J40" s="3">
        <v>0</v>
      </c>
      <c r="K40" s="3">
        <v>0</v>
      </c>
      <c r="L40" s="3">
        <f>SUM(J40:K40)</f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>
        <f t="shared" si="10"/>
        <v>0</v>
      </c>
      <c r="T40" s="5">
        <f t="shared" si="10"/>
        <v>0</v>
      </c>
      <c r="U40" s="5">
        <f>S40+T40</f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3"/>
      <c r="D41" s="3">
        <v>0</v>
      </c>
      <c r="E41" s="3">
        <v>0</v>
      </c>
      <c r="F41" s="3">
        <f>SUM(D41:E41)</f>
        <v>0</v>
      </c>
      <c r="G41" s="3">
        <v>0</v>
      </c>
      <c r="H41" s="3">
        <v>0</v>
      </c>
      <c r="I41" s="3">
        <f>SUM(G41:H41)</f>
        <v>0</v>
      </c>
      <c r="J41" s="3">
        <v>0</v>
      </c>
      <c r="K41" s="3">
        <v>0</v>
      </c>
      <c r="L41" s="3">
        <f>SUM(J41:K41)</f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5">
        <f t="shared" si="10"/>
        <v>0</v>
      </c>
      <c r="T41" s="5">
        <f t="shared" si="10"/>
        <v>0</v>
      </c>
      <c r="U41" s="5">
        <f>S41+T41</f>
        <v>0</v>
      </c>
      <c r="V41" s="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3"/>
      <c r="C42" s="3"/>
      <c r="D42" s="3">
        <v>0</v>
      </c>
      <c r="E42" s="3">
        <v>0</v>
      </c>
      <c r="F42" s="3">
        <f t="shared" si="7"/>
        <v>0</v>
      </c>
      <c r="G42" s="3">
        <v>0</v>
      </c>
      <c r="H42" s="3">
        <v>0</v>
      </c>
      <c r="I42" s="3">
        <f t="shared" si="8"/>
        <v>0</v>
      </c>
      <c r="J42" s="3">
        <v>0</v>
      </c>
      <c r="K42" s="3">
        <v>0</v>
      </c>
      <c r="L42" s="3">
        <f t="shared" si="9"/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5">
        <f t="shared" si="4"/>
        <v>0</v>
      </c>
      <c r="T42" s="5">
        <f t="shared" si="4"/>
        <v>0</v>
      </c>
      <c r="U42" s="5">
        <f t="shared" si="5"/>
        <v>0</v>
      </c>
      <c r="V42" s="3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3"/>
      <c r="C43" s="3"/>
      <c r="D43" s="3">
        <v>0</v>
      </c>
      <c r="E43" s="3">
        <v>0</v>
      </c>
      <c r="F43" s="3">
        <f t="shared" si="7"/>
        <v>0</v>
      </c>
      <c r="G43" s="3">
        <v>0</v>
      </c>
      <c r="H43" s="3">
        <v>0</v>
      </c>
      <c r="I43" s="3">
        <f t="shared" si="8"/>
        <v>0</v>
      </c>
      <c r="J43" s="3">
        <v>0</v>
      </c>
      <c r="K43" s="3">
        <v>0</v>
      </c>
      <c r="L43" s="3">
        <f t="shared" si="9"/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5">
        <f t="shared" si="4"/>
        <v>0</v>
      </c>
      <c r="T43" s="5">
        <f t="shared" si="4"/>
        <v>0</v>
      </c>
      <c r="U43" s="5">
        <f t="shared" si="5"/>
        <v>0</v>
      </c>
      <c r="V43" s="3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3"/>
      <c r="C44" s="3"/>
      <c r="D44" s="3">
        <v>0</v>
      </c>
      <c r="E44" s="3">
        <v>0</v>
      </c>
      <c r="F44" s="3">
        <f t="shared" si="0"/>
        <v>0</v>
      </c>
      <c r="G44" s="3">
        <v>0</v>
      </c>
      <c r="H44" s="3">
        <v>0</v>
      </c>
      <c r="I44" s="3">
        <f>SUM(G44:H44)</f>
        <v>0</v>
      </c>
      <c r="J44" s="3">
        <v>0</v>
      </c>
      <c r="K44" s="3">
        <v>0</v>
      </c>
      <c r="L44" s="3">
        <f t="shared" si="6"/>
        <v>0</v>
      </c>
      <c r="M44" s="3">
        <v>0</v>
      </c>
      <c r="N44" s="3">
        <v>0</v>
      </c>
      <c r="O44" s="3">
        <f t="shared" si="2"/>
        <v>0</v>
      </c>
      <c r="P44" s="3">
        <v>0</v>
      </c>
      <c r="Q44" s="3">
        <v>0</v>
      </c>
      <c r="R44" s="3">
        <f t="shared" si="3"/>
        <v>0</v>
      </c>
      <c r="S44" s="5">
        <f t="shared" si="4"/>
        <v>0</v>
      </c>
      <c r="T44" s="5">
        <f t="shared" si="4"/>
        <v>0</v>
      </c>
      <c r="U44" s="5">
        <f t="shared" si="5"/>
        <v>0</v>
      </c>
      <c r="V44" s="3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3"/>
      <c r="C45" s="5" t="s">
        <v>12</v>
      </c>
      <c r="D45" s="5">
        <f aca="true" t="shared" si="11" ref="D45:R45">SUM(D19:D44)</f>
        <v>10080</v>
      </c>
      <c r="E45" s="5">
        <f t="shared" si="11"/>
        <v>20160</v>
      </c>
      <c r="F45" s="5">
        <f t="shared" si="11"/>
        <v>30240</v>
      </c>
      <c r="G45" s="5">
        <f t="shared" si="11"/>
        <v>0</v>
      </c>
      <c r="H45" s="5">
        <f t="shared" si="11"/>
        <v>0</v>
      </c>
      <c r="I45" s="5">
        <f t="shared" si="11"/>
        <v>0</v>
      </c>
      <c r="J45" s="5">
        <f t="shared" si="11"/>
        <v>10080</v>
      </c>
      <c r="K45" s="5">
        <f t="shared" si="11"/>
        <v>10080</v>
      </c>
      <c r="L45" s="5">
        <f t="shared" si="11"/>
        <v>20160</v>
      </c>
      <c r="M45" s="5">
        <f t="shared" si="11"/>
        <v>52500</v>
      </c>
      <c r="N45" s="5">
        <f t="shared" si="11"/>
        <v>105000</v>
      </c>
      <c r="O45" s="5">
        <f t="shared" si="11"/>
        <v>157500</v>
      </c>
      <c r="P45" s="5">
        <f t="shared" si="11"/>
        <v>141120</v>
      </c>
      <c r="Q45" s="5">
        <f t="shared" si="11"/>
        <v>329280</v>
      </c>
      <c r="R45" s="5">
        <f t="shared" si="11"/>
        <v>470400</v>
      </c>
      <c r="S45" s="5">
        <f t="shared" si="4"/>
        <v>213780</v>
      </c>
      <c r="T45" s="5">
        <f t="shared" si="4"/>
        <v>464520</v>
      </c>
      <c r="U45" s="5">
        <f t="shared" si="5"/>
        <v>678300</v>
      </c>
      <c r="V45" s="5" t="s">
        <v>12</v>
      </c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spans="1:46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  <row r="235" spans="1:4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</row>
    <row r="236" spans="1:46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2007-09-24T09:21:52Z</dcterms:modified>
  <cp:category/>
  <cp:version/>
  <cp:contentType/>
  <cp:contentStatus/>
</cp:coreProperties>
</file>