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<sst xmlns="http://schemas.openxmlformats.org/spreadsheetml/2006/main" count="384" uniqueCount="139">
  <si>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</si>
  <si>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</si>
  <si>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</si>
  <si>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</si>
  <si>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</si>
  <si>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</si>
  <si>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</si>
  <si>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</si>
  <si>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</si>
  <si>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</si>
  <si>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</si>
  <si>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</si>
  <si>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</si>
  <si>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</si>
  <si>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</si>
  <si>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</si>
  <si>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</si>
  <si>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</si>
  <si>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</si>
  <si>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</si>
  <si>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</si>
  <si>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</si>
  <si>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</si>
  <si>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</si>
  <si>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</si>
  <si>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</si>
  <si>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</si>
  <si>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</si>
  <si>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</si>
  <si>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</si>
  <si>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</si>
  <si>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</si>
  <si>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</si>
  <si>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</si>
  <si>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</si>
  <si>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</si>
  <si>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</si>
  <si>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</si>
  <si>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</si>
  <si>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</si>
  <si>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</si>
  <si>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</si>
  <si>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</si>
  <si>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</si>
  <si>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</si>
  <si>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</si>
  <si>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</si>
  <si>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</si>
  <si>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</si>
  <si>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</si>
  <si>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</si>
  <si>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</si>
  <si>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</si>
  <si>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</si>
  <si>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</si>
  <si>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</si>
  <si>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</si>
  <si>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</si>
  <si>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</si>
  <si>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</si>
  <si>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</si>
  <si>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</si>
  <si>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</si>
  <si>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</si>
  <si>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</si>
  <si>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</si>
  <si>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</si>
  <si>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</si>
  <si>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</si>
  <si>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</si>
  <si>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</si>
  <si>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</si>
  <si>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</si>
  <si>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</si>
  <si>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</si>
  <si>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</si>
  <si>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</si>
  <si>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</si>
  <si>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</si>
  <si>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</si>
  <si>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</si>
  <si>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</si>
  <si>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</si>
  <si>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</si>
  <si>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</si>
  <si>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</si>
  <si>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</si>
  <si>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</si>
  <si>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</si>
  <si>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</si>
  <si>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</si>
  <si>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</si>
  <si>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</si>
  <si>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</si>
  <si>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</si>
  <si>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</si>
  <si>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</si>
  <si>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</si>
  <si>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</si>
  <si>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</si>
  <si>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</si>
  <si>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</si>
  <si>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</si>
  <si>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</si>
  <si>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</si>
  <si>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</si>
  <si>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</si>
  <si>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</si>
  <si>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</si>
  <si>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</si>
  <si>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</si>
  <si>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</si>
  <si>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</si>
  <si>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</si>
  <si>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</si>
  <si>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</si>
  <si>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</si>
  <si>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</si>
  <si>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</si>
  <si>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</si>
  <si>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</si>
  <si>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</si>
  <si>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</si>
  <si>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</si>
  <si>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</si>
  <si>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</si>
  <si>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</si>
  <si>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</si>
  <si>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</si>
  <si>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</si>
  <si>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</si>
  <si>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</si>
  <si>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NORTH-BOUND</t>
  </si>
  <si>
    <t>SOUTH-BOUND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</si>
  <si>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</si>
  <si>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</si>
  <si>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</si>
  <si>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</si>
  <si>
    <t>007-R103-Estcourt-Ladysmith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</si>
</sst>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575"/>
          <c:y val="0.12525"/>
          <c:w val="0.432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"/>
          <c:y val="0.125"/>
          <c:w val="0.396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1225"/>
          <c:w val="0.376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25"/>
          <c:y val="0.12475"/>
          <c:w val="0.534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8"/>
          <c:y val="0.11825"/>
          <c:w val="0.38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1.221</c:v>
                </c:pt>
                <c:pt idx="2">
                  <c:v>4.817</c:v>
                </c:pt>
                <c:pt idx="3">
                  <c:v>0</c:v>
                </c:pt>
                <c:pt idx="4">
                  <c:v>0</c:v>
                </c:pt>
                <c:pt idx="5">
                  <c:v>6.106</c:v>
                </c:pt>
                <c:pt idx="6">
                  <c:v>4.478</c:v>
                </c:pt>
                <c:pt idx="7">
                  <c:v>0</c:v>
                </c:pt>
                <c:pt idx="8">
                  <c:v>0</c:v>
                </c:pt>
                <c:pt idx="9">
                  <c:v>6.309</c:v>
                </c:pt>
                <c:pt idx="10">
                  <c:v>18.114</c:v>
                </c:pt>
                <c:pt idx="11">
                  <c:v>8.48</c:v>
                </c:pt>
                <c:pt idx="12">
                  <c:v>0.543</c:v>
                </c:pt>
                <c:pt idx="13">
                  <c:v>48.236</c:v>
                </c:pt>
                <c:pt idx="14">
                  <c:v>1.696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2.995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1.711</c:v>
                </c:pt>
                <c:pt idx="6">
                  <c:v>2.674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54.866</c:v>
                </c:pt>
                <c:pt idx="11">
                  <c:v>12.406</c:v>
                </c:pt>
                <c:pt idx="12">
                  <c:v>0</c:v>
                </c:pt>
                <c:pt idx="13">
                  <c:v>16.684</c:v>
                </c:pt>
                <c:pt idx="14">
                  <c:v>8.663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1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975"/>
          <c:y val="0.123"/>
          <c:w val="0.368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3"/>
          <c:y val="0.11375"/>
          <c:w val="0.42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524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524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42875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428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428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1430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138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132</v>
      </c>
      <c r="E5" s="58" t="s">
        <v>133</v>
      </c>
      <c r="F5" s="57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46.042999267578125</v>
      </c>
      <c r="E6" s="21">
        <v>49.07400131225586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8.633000373840332</v>
      </c>
      <c r="E7" s="21">
        <v>15.741000175476074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3.5969998836517334</v>
      </c>
      <c r="E8" s="21">
        <v>3.7039999961853027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7.914000034332275</v>
      </c>
      <c r="E9" s="21">
        <v>3.7039999961853027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19.423999786376953</v>
      </c>
      <c r="E10" s="21">
        <v>18.518999099731445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12.949999809265137</v>
      </c>
      <c r="E11" s="21">
        <v>9.258999824523926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1.4390000104904175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99.99999916553497</v>
      </c>
      <c r="E13" s="23">
        <f>SUM(E6:E12)</f>
        <v>100.00100040435791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132</v>
      </c>
      <c r="E18" s="58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16.437999725341797</v>
      </c>
      <c r="E19" s="21">
        <v>30.909000396728516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6.848999977111816</v>
      </c>
      <c r="E20" s="21">
        <v>7.2729997634887695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15.067999839782715</v>
      </c>
      <c r="E21" s="21">
        <v>7.2729997634887695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36.986000061035156</v>
      </c>
      <c r="E22" s="21">
        <v>36.36399841308594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24.658000946044922</v>
      </c>
      <c r="E23" s="21">
        <v>18.18199920654297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99.9990005493164</v>
      </c>
      <c r="E24" s="23">
        <f>SUM(E19:E23)</f>
        <v>100.00099754333496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138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132</v>
      </c>
      <c r="E4" s="58" t="s">
        <v>133</v>
      </c>
      <c r="F4" s="57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1.8179999589920044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10.958999633789062</v>
      </c>
      <c r="E6" s="21">
        <v>3.635999917984009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31.506999969482422</v>
      </c>
      <c r="E7" s="21">
        <v>23.63599967956543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9.58899974822998</v>
      </c>
      <c r="E8" s="21">
        <v>16.36400032043457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6.848999977111816</v>
      </c>
      <c r="E11" s="21">
        <v>16.36400032043457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6.848999977111816</v>
      </c>
      <c r="E12" s="21">
        <v>10.909000396728516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31.506999969482422</v>
      </c>
      <c r="E13" s="21">
        <v>25.454999923706055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1.3700000047683716</v>
      </c>
      <c r="E14" s="21">
        <v>1.8179999589920044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1.3700000047683716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99.99999928474426</v>
      </c>
      <c r="E17" s="23">
        <f>SUM(E5:E16)</f>
        <v>100.00000047683716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138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132</v>
      </c>
      <c r="C3" s="58" t="s">
        <v>133</v>
      </c>
      <c r="D3" s="57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35.52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17.76</v>
      </c>
      <c r="C10" s="8">
        <v>8.88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22.2</v>
      </c>
      <c r="C11" s="8">
        <v>13.32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26.64</v>
      </c>
      <c r="C12" s="8">
        <v>22.2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22.2</v>
      </c>
      <c r="C13" s="8">
        <v>22.2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31.08</v>
      </c>
      <c r="C14" s="8">
        <v>13.32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39.96</v>
      </c>
      <c r="C15" s="8">
        <v>17.76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26.64</v>
      </c>
      <c r="C16" s="8">
        <v>39.96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17.76</v>
      </c>
      <c r="C17" s="8">
        <v>22.2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13.32</v>
      </c>
      <c r="C18" s="8">
        <v>22.2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22.2</v>
      </c>
      <c r="C19" s="8">
        <v>22.2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48.84</v>
      </c>
      <c r="C20" s="8">
        <v>39.96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324.12</v>
      </c>
      <c r="C30" s="9">
        <f>SUM(C5:C28)</f>
        <v>244.2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13.505</v>
      </c>
      <c r="C31" s="10">
        <f>AVERAGE(C5:C28)</f>
        <v>10.174999999999999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138</v>
      </c>
      <c r="C1" s="71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71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33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1.3700000047683716</v>
      </c>
      <c r="E7" s="4">
        <v>1.8179999589920044</v>
      </c>
      <c r="F7" s="11"/>
      <c r="G7" s="4">
        <v>1.221</v>
      </c>
      <c r="H7" s="4">
        <v>2.995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4.110000133514404</v>
      </c>
      <c r="E8" s="4">
        <v>0</v>
      </c>
      <c r="F8" s="11"/>
      <c r="G8" s="4">
        <v>4.817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8.218999862670898</v>
      </c>
      <c r="E10" s="4">
        <v>12.72700023651123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6.848999977111816</v>
      </c>
      <c r="E11" s="4">
        <v>3.635999917984009</v>
      </c>
      <c r="F11" s="11"/>
      <c r="G11" s="4">
        <v>6.106</v>
      </c>
      <c r="H11" s="4">
        <v>1.711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5.479000091552734</v>
      </c>
      <c r="E12" s="4">
        <v>1.8179999589920044</v>
      </c>
      <c r="F12" s="11"/>
      <c r="G12" s="4">
        <v>4.478</v>
      </c>
      <c r="H12" s="4">
        <v>2.674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5.479000091552734</v>
      </c>
      <c r="E15" s="4">
        <v>0</v>
      </c>
      <c r="F15" s="11"/>
      <c r="G15" s="4">
        <v>6.309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21.917999267578125</v>
      </c>
      <c r="E16" s="4">
        <v>52.72700119018555</v>
      </c>
      <c r="F16" s="11"/>
      <c r="G16" s="4">
        <v>18.114</v>
      </c>
      <c r="H16" s="4">
        <v>54.866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6.848999977111816</v>
      </c>
      <c r="E17" s="4">
        <v>10.909000396728516</v>
      </c>
      <c r="F17" s="11"/>
      <c r="G17" s="4">
        <v>8.48</v>
      </c>
      <c r="H17" s="4">
        <v>12.406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1.3700000047683716</v>
      </c>
      <c r="E18" s="4">
        <v>0</v>
      </c>
      <c r="F18" s="11"/>
      <c r="G18" s="4">
        <v>0.543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36.986000061035156</v>
      </c>
      <c r="E19" s="4">
        <v>10.909000396728516</v>
      </c>
      <c r="F19" s="11"/>
      <c r="G19" s="4">
        <v>48.236</v>
      </c>
      <c r="H19" s="4">
        <v>16.684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1.3700000047683716</v>
      </c>
      <c r="E20" s="4">
        <v>5.454999923706055</v>
      </c>
      <c r="F20" s="11"/>
      <c r="G20" s="4">
        <v>1.696</v>
      </c>
      <c r="H20" s="4">
        <v>8.663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0</v>
      </c>
      <c r="F21" s="11"/>
      <c r="G21" s="4">
        <v>0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99.9989994764328</v>
      </c>
      <c r="E23" s="6">
        <f>SUM(E6:E22)</f>
        <v>99.99900197982788</v>
      </c>
      <c r="F23" s="11"/>
      <c r="G23" s="6">
        <f>SUM(G6:G22)</f>
        <v>100</v>
      </c>
      <c r="H23" s="6">
        <f>SUM(H6:H22)</f>
        <v>99.999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8515625" style="0" customWidth="1"/>
  </cols>
  <sheetData>
    <row r="1" spans="1:23" ht="12.75">
      <c r="A1" s="11"/>
      <c r="B1" s="11"/>
      <c r="C1" s="1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48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47"/>
      <c r="G4" s="32"/>
      <c r="H4" s="35" t="s">
        <v>8</v>
      </c>
      <c r="I4" s="32"/>
      <c r="J4" s="32"/>
      <c r="K4" s="35" t="s">
        <v>9</v>
      </c>
      <c r="L4" s="32"/>
      <c r="M4" s="32"/>
      <c r="N4" s="35" t="s">
        <v>10</v>
      </c>
      <c r="O4" s="32"/>
      <c r="P4" s="32"/>
      <c r="Q4" s="35" t="s">
        <v>11</v>
      </c>
      <c r="R4" s="32"/>
      <c r="S4" s="11"/>
      <c r="T4" s="11"/>
      <c r="U4" s="11"/>
      <c r="V4" s="11"/>
      <c r="W4" s="11"/>
    </row>
    <row r="5" spans="1:23" ht="12.75">
      <c r="A5" s="11"/>
      <c r="B5" s="11"/>
      <c r="C5" s="11"/>
      <c r="D5" s="54"/>
      <c r="E5" s="26" t="s">
        <v>7</v>
      </c>
      <c r="F5" s="61"/>
      <c r="G5" s="62"/>
      <c r="H5" s="26" t="s">
        <v>42</v>
      </c>
      <c r="I5" s="62"/>
      <c r="J5" s="11"/>
      <c r="K5" s="26" t="s">
        <v>43</v>
      </c>
      <c r="L5" s="62"/>
      <c r="M5" s="62"/>
      <c r="N5" s="26" t="s">
        <v>44</v>
      </c>
      <c r="O5" s="62"/>
      <c r="P5" s="11"/>
      <c r="Q5" s="27" t="s">
        <v>45</v>
      </c>
      <c r="R5" s="62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60" t="s">
        <v>4</v>
      </c>
      <c r="G6" s="60" t="s">
        <v>132</v>
      </c>
      <c r="H6" s="60" t="s">
        <v>133</v>
      </c>
      <c r="I6" s="60" t="s">
        <v>4</v>
      </c>
      <c r="J6" s="60" t="s">
        <v>132</v>
      </c>
      <c r="K6" s="60" t="s">
        <v>133</v>
      </c>
      <c r="L6" s="60" t="s">
        <v>4</v>
      </c>
      <c r="M6" s="60" t="s">
        <v>132</v>
      </c>
      <c r="N6" s="60" t="s">
        <v>133</v>
      </c>
      <c r="O6" s="60" t="s">
        <v>4</v>
      </c>
      <c r="P6" s="60" t="s">
        <v>132</v>
      </c>
      <c r="Q6" s="60" t="s">
        <v>133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1332</v>
      </c>
      <c r="H8" s="3">
        <v>0</v>
      </c>
      <c r="I8" s="3">
        <f aca="true" t="shared" si="1" ref="I8:I23">SUM(G8:H8)</f>
        <v>1332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1332</v>
      </c>
      <c r="R8" s="3">
        <f aca="true" t="shared" si="4" ref="R8:R23">SUM(P8:Q8)</f>
        <v>1332</v>
      </c>
      <c r="S8" s="5">
        <f aca="true" t="shared" si="5" ref="S8:S24">D8+G8+J8+M8+P8</f>
        <v>1332</v>
      </c>
      <c r="T8" s="5">
        <f aca="true" t="shared" si="6" ref="T8:T24">E8+H8+K8+N8+Q8</f>
        <v>1332</v>
      </c>
      <c r="U8" s="5">
        <f aca="true" t="shared" si="7" ref="U8:U24">S8+T8</f>
        <v>2664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1332</v>
      </c>
      <c r="H9" s="3">
        <v>0</v>
      </c>
      <c r="I9" s="3">
        <f t="shared" si="1"/>
        <v>1332</v>
      </c>
      <c r="J9" s="3">
        <v>0</v>
      </c>
      <c r="K9" s="3">
        <v>0</v>
      </c>
      <c r="L9" s="3">
        <f t="shared" si="2"/>
        <v>0</v>
      </c>
      <c r="M9" s="3">
        <v>1332</v>
      </c>
      <c r="N9" s="3">
        <v>0</v>
      </c>
      <c r="O9" s="3">
        <f t="shared" si="3"/>
        <v>1332</v>
      </c>
      <c r="P9" s="3">
        <v>1332</v>
      </c>
      <c r="Q9" s="3">
        <v>0</v>
      </c>
      <c r="R9" s="3">
        <f t="shared" si="4"/>
        <v>1332</v>
      </c>
      <c r="S9" s="5">
        <f t="shared" si="5"/>
        <v>3996</v>
      </c>
      <c r="T9" s="5">
        <f t="shared" si="6"/>
        <v>0</v>
      </c>
      <c r="U9" s="5">
        <f t="shared" si="7"/>
        <v>3996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2664</v>
      </c>
      <c r="F11" s="3">
        <f t="shared" si="0"/>
        <v>2664</v>
      </c>
      <c r="G11" s="3">
        <v>0</v>
      </c>
      <c r="H11" s="3">
        <v>0</v>
      </c>
      <c r="I11" s="3">
        <f t="shared" si="1"/>
        <v>0</v>
      </c>
      <c r="J11" s="3">
        <v>1332</v>
      </c>
      <c r="K11" s="3">
        <v>1332</v>
      </c>
      <c r="L11" s="3">
        <f t="shared" si="2"/>
        <v>2664</v>
      </c>
      <c r="M11" s="3">
        <v>3996</v>
      </c>
      <c r="N11" s="3">
        <v>1332</v>
      </c>
      <c r="O11" s="3">
        <f t="shared" si="3"/>
        <v>5328</v>
      </c>
      <c r="P11" s="3">
        <v>2664</v>
      </c>
      <c r="Q11" s="3">
        <v>3996</v>
      </c>
      <c r="R11" s="3">
        <f t="shared" si="4"/>
        <v>6660</v>
      </c>
      <c r="S11" s="5">
        <f t="shared" si="5"/>
        <v>7992</v>
      </c>
      <c r="T11" s="5">
        <f t="shared" si="6"/>
        <v>9324</v>
      </c>
      <c r="U11" s="5">
        <f t="shared" si="7"/>
        <v>17316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2664</v>
      </c>
      <c r="E12" s="3">
        <v>2664</v>
      </c>
      <c r="F12" s="3">
        <f t="shared" si="0"/>
        <v>5328</v>
      </c>
      <c r="G12" s="3">
        <v>0</v>
      </c>
      <c r="H12" s="3">
        <v>0</v>
      </c>
      <c r="I12" s="3">
        <f t="shared" si="1"/>
        <v>0</v>
      </c>
      <c r="J12" s="3">
        <v>1332</v>
      </c>
      <c r="K12" s="3">
        <v>0</v>
      </c>
      <c r="L12" s="3">
        <f t="shared" si="2"/>
        <v>1332</v>
      </c>
      <c r="M12" s="3">
        <v>2664</v>
      </c>
      <c r="N12" s="3">
        <v>0</v>
      </c>
      <c r="O12" s="3">
        <f t="shared" si="3"/>
        <v>2664</v>
      </c>
      <c r="P12" s="3">
        <v>0</v>
      </c>
      <c r="Q12" s="3">
        <v>0</v>
      </c>
      <c r="R12" s="3">
        <f t="shared" si="4"/>
        <v>0</v>
      </c>
      <c r="S12" s="5">
        <f t="shared" si="5"/>
        <v>6660</v>
      </c>
      <c r="T12" s="5">
        <f t="shared" si="6"/>
        <v>2664</v>
      </c>
      <c r="U12" s="5">
        <f t="shared" si="7"/>
        <v>9324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2664</v>
      </c>
      <c r="E13" s="3">
        <v>0</v>
      </c>
      <c r="F13" s="3">
        <f t="shared" si="0"/>
        <v>2664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2664</v>
      </c>
      <c r="N13" s="3">
        <v>1332</v>
      </c>
      <c r="O13" s="3">
        <f t="shared" si="3"/>
        <v>3996</v>
      </c>
      <c r="P13" s="3">
        <v>0</v>
      </c>
      <c r="Q13" s="3">
        <v>0</v>
      </c>
      <c r="R13" s="3">
        <f t="shared" si="4"/>
        <v>0</v>
      </c>
      <c r="S13" s="5">
        <f t="shared" si="5"/>
        <v>5328</v>
      </c>
      <c r="T13" s="5">
        <f t="shared" si="6"/>
        <v>1332</v>
      </c>
      <c r="U13" s="5">
        <f t="shared" si="7"/>
        <v>6660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1332</v>
      </c>
      <c r="H16" s="3">
        <v>0</v>
      </c>
      <c r="I16" s="3">
        <f t="shared" si="1"/>
        <v>1332</v>
      </c>
      <c r="J16" s="3">
        <v>0</v>
      </c>
      <c r="K16" s="3">
        <v>0</v>
      </c>
      <c r="L16" s="3">
        <f t="shared" si="2"/>
        <v>0</v>
      </c>
      <c r="M16" s="3">
        <v>3996</v>
      </c>
      <c r="N16" s="3">
        <v>0</v>
      </c>
      <c r="O16" s="3">
        <f t="shared" si="3"/>
        <v>3996</v>
      </c>
      <c r="P16" s="3">
        <v>0</v>
      </c>
      <c r="Q16" s="3">
        <v>0</v>
      </c>
      <c r="R16" s="3">
        <f t="shared" si="4"/>
        <v>0</v>
      </c>
      <c r="S16" s="5">
        <f t="shared" si="5"/>
        <v>5328</v>
      </c>
      <c r="T16" s="5">
        <f t="shared" si="6"/>
        <v>0</v>
      </c>
      <c r="U16" s="5">
        <f t="shared" si="7"/>
        <v>5328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9324</v>
      </c>
      <c r="E17" s="3">
        <v>14652</v>
      </c>
      <c r="F17" s="3">
        <f t="shared" si="0"/>
        <v>23976</v>
      </c>
      <c r="G17" s="3">
        <v>2664</v>
      </c>
      <c r="H17" s="3">
        <v>5328</v>
      </c>
      <c r="I17" s="3">
        <f t="shared" si="1"/>
        <v>7992</v>
      </c>
      <c r="J17" s="3">
        <v>3996</v>
      </c>
      <c r="K17" s="3">
        <v>3996</v>
      </c>
      <c r="L17" s="3">
        <f t="shared" si="2"/>
        <v>7992</v>
      </c>
      <c r="M17" s="3">
        <v>3996</v>
      </c>
      <c r="N17" s="3">
        <v>11988</v>
      </c>
      <c r="O17" s="3">
        <f t="shared" si="3"/>
        <v>15984</v>
      </c>
      <c r="P17" s="3">
        <v>1332</v>
      </c>
      <c r="Q17" s="3">
        <v>2664</v>
      </c>
      <c r="R17" s="3">
        <f t="shared" si="4"/>
        <v>3996</v>
      </c>
      <c r="S17" s="5">
        <f t="shared" si="5"/>
        <v>21312</v>
      </c>
      <c r="T17" s="5">
        <f t="shared" si="6"/>
        <v>38628</v>
      </c>
      <c r="U17" s="5">
        <f t="shared" si="7"/>
        <v>59940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2664</v>
      </c>
      <c r="F18" s="3">
        <f t="shared" si="0"/>
        <v>2664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6660</v>
      </c>
      <c r="N18" s="3">
        <v>5328</v>
      </c>
      <c r="O18" s="3">
        <f t="shared" si="3"/>
        <v>11988</v>
      </c>
      <c r="P18" s="3">
        <v>0</v>
      </c>
      <c r="Q18" s="3">
        <v>0</v>
      </c>
      <c r="R18" s="3">
        <f t="shared" si="4"/>
        <v>0</v>
      </c>
      <c r="S18" s="5">
        <f t="shared" si="5"/>
        <v>6660</v>
      </c>
      <c r="T18" s="5">
        <f t="shared" si="6"/>
        <v>7992</v>
      </c>
      <c r="U18" s="5">
        <f t="shared" si="7"/>
        <v>14652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1332</v>
      </c>
      <c r="E19" s="3">
        <v>0</v>
      </c>
      <c r="F19" s="3">
        <f t="shared" si="0"/>
        <v>1332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1332</v>
      </c>
      <c r="T19" s="5">
        <f t="shared" si="6"/>
        <v>0</v>
      </c>
      <c r="U19" s="5">
        <f t="shared" si="7"/>
        <v>1332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7992</v>
      </c>
      <c r="K20" s="3">
        <v>0</v>
      </c>
      <c r="L20" s="3">
        <f t="shared" si="2"/>
        <v>7992</v>
      </c>
      <c r="M20" s="3">
        <v>9324</v>
      </c>
      <c r="N20" s="3">
        <v>5328</v>
      </c>
      <c r="O20" s="3">
        <f t="shared" si="3"/>
        <v>14652</v>
      </c>
      <c r="P20" s="3">
        <v>18648</v>
      </c>
      <c r="Q20" s="3">
        <v>2664</v>
      </c>
      <c r="R20" s="3">
        <f t="shared" si="4"/>
        <v>21312</v>
      </c>
      <c r="S20" s="5">
        <f t="shared" si="5"/>
        <v>35964</v>
      </c>
      <c r="T20" s="5">
        <f t="shared" si="6"/>
        <v>7992</v>
      </c>
      <c r="U20" s="5">
        <f t="shared" si="7"/>
        <v>43956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1332</v>
      </c>
      <c r="N21" s="3">
        <v>1332</v>
      </c>
      <c r="O21" s="3">
        <f t="shared" si="3"/>
        <v>2664</v>
      </c>
      <c r="P21" s="3">
        <v>0</v>
      </c>
      <c r="Q21" s="3">
        <v>2664</v>
      </c>
      <c r="R21" s="3">
        <f t="shared" si="4"/>
        <v>2664</v>
      </c>
      <c r="S21" s="5">
        <f t="shared" si="5"/>
        <v>1332</v>
      </c>
      <c r="T21" s="5">
        <f t="shared" si="6"/>
        <v>3996</v>
      </c>
      <c r="U21" s="5">
        <f t="shared" si="7"/>
        <v>5328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15984</v>
      </c>
      <c r="E24" s="5">
        <f t="shared" si="8"/>
        <v>22644</v>
      </c>
      <c r="F24" s="5">
        <f t="shared" si="8"/>
        <v>38628</v>
      </c>
      <c r="G24" s="5">
        <f t="shared" si="8"/>
        <v>6660</v>
      </c>
      <c r="H24" s="5">
        <f t="shared" si="8"/>
        <v>5328</v>
      </c>
      <c r="I24" s="5">
        <f t="shared" si="8"/>
        <v>11988</v>
      </c>
      <c r="J24" s="5">
        <f t="shared" si="8"/>
        <v>14652</v>
      </c>
      <c r="K24" s="5">
        <f t="shared" si="8"/>
        <v>5328</v>
      </c>
      <c r="L24" s="5">
        <f t="shared" si="8"/>
        <v>19980</v>
      </c>
      <c r="M24" s="5">
        <f t="shared" si="8"/>
        <v>35964</v>
      </c>
      <c r="N24" s="5">
        <f t="shared" si="8"/>
        <v>26640</v>
      </c>
      <c r="O24" s="5">
        <f t="shared" si="8"/>
        <v>62604</v>
      </c>
      <c r="P24" s="5">
        <f t="shared" si="8"/>
        <v>23976</v>
      </c>
      <c r="Q24" s="5">
        <f t="shared" si="8"/>
        <v>13320</v>
      </c>
      <c r="R24" s="5">
        <f t="shared" si="8"/>
        <v>37296</v>
      </c>
      <c r="S24" s="5">
        <f t="shared" si="5"/>
        <v>97236</v>
      </c>
      <c r="T24" s="5">
        <f t="shared" si="6"/>
        <v>73260</v>
      </c>
      <c r="U24" s="5">
        <f t="shared" si="7"/>
        <v>170496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2.140625" style="0" customWidth="1"/>
  </cols>
  <sheetData>
    <row r="1" spans="1:23" ht="12.75">
      <c r="A1" s="11"/>
      <c r="B1" s="11"/>
      <c r="C1" s="1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49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36"/>
      <c r="G3" s="33"/>
      <c r="H3" s="43" t="s">
        <v>8</v>
      </c>
      <c r="I3" s="44"/>
      <c r="J3" s="39"/>
      <c r="K3" s="35" t="s">
        <v>9</v>
      </c>
      <c r="L3" s="39"/>
      <c r="M3" s="33"/>
      <c r="N3" s="43" t="s">
        <v>10</v>
      </c>
      <c r="O3" s="44"/>
      <c r="P3" s="37"/>
      <c r="Q3" s="38" t="s">
        <v>11</v>
      </c>
      <c r="R3" s="40"/>
      <c r="S3" s="11"/>
      <c r="T3" s="11"/>
      <c r="U3" s="11"/>
      <c r="V3" s="11"/>
      <c r="W3" s="11"/>
    </row>
    <row r="4" spans="1:23" ht="12.75">
      <c r="A4" s="11"/>
      <c r="B4" s="11"/>
      <c r="C4" s="11"/>
      <c r="D4" s="34"/>
      <c r="E4" s="25" t="s">
        <v>7</v>
      </c>
      <c r="F4" s="42"/>
      <c r="G4" s="41"/>
      <c r="H4" s="25" t="s">
        <v>42</v>
      </c>
      <c r="I4" s="32"/>
      <c r="J4" s="32"/>
      <c r="K4" s="25" t="s">
        <v>43</v>
      </c>
      <c r="L4" s="32"/>
      <c r="M4" s="33"/>
      <c r="N4" s="45" t="s">
        <v>44</v>
      </c>
      <c r="O4" s="44"/>
      <c r="P4" s="32"/>
      <c r="Q4" s="46" t="s">
        <v>45</v>
      </c>
      <c r="R4" s="32"/>
      <c r="S4" s="11"/>
      <c r="T4" s="11"/>
      <c r="U4" s="11"/>
      <c r="V4" s="11"/>
      <c r="W4" s="11"/>
    </row>
    <row r="5" spans="1:27" ht="38.25">
      <c r="A5" s="11"/>
      <c r="B5" s="7" t="s">
        <v>0</v>
      </c>
      <c r="C5" s="7" t="s">
        <v>5</v>
      </c>
      <c r="D5" s="60" t="s">
        <v>132</v>
      </c>
      <c r="E5" s="60" t="s">
        <v>133</v>
      </c>
      <c r="F5" s="60" t="s">
        <v>4</v>
      </c>
      <c r="G5" s="60" t="s">
        <v>132</v>
      </c>
      <c r="H5" s="60" t="s">
        <v>133</v>
      </c>
      <c r="I5" s="60" t="s">
        <v>4</v>
      </c>
      <c r="J5" s="60" t="s">
        <v>132</v>
      </c>
      <c r="K5" s="60" t="s">
        <v>133</v>
      </c>
      <c r="L5" s="60" t="s">
        <v>4</v>
      </c>
      <c r="M5" s="60" t="s">
        <v>132</v>
      </c>
      <c r="N5" s="60" t="s">
        <v>133</v>
      </c>
      <c r="O5" s="60" t="s">
        <v>4</v>
      </c>
      <c r="P5" s="60" t="s">
        <v>132</v>
      </c>
      <c r="Q5" s="60" t="s">
        <v>133</v>
      </c>
      <c r="R5" s="60" t="s">
        <v>4</v>
      </c>
      <c r="S5" s="60" t="str">
        <f>P5&amp;" Total"</f>
        <v>NORTH-BOUND Total</v>
      </c>
      <c r="T5" s="60" t="str">
        <f>Q5&amp;" Total"</f>
        <v>SOUTH-BOUND Total</v>
      </c>
      <c r="U5" s="60" t="s">
        <v>4</v>
      </c>
      <c r="V5" s="7" t="s">
        <v>5</v>
      </c>
      <c r="W5" s="11"/>
      <c r="X5" s="29"/>
      <c r="Y5" s="29"/>
      <c r="Z5" s="29"/>
      <c r="AA5" s="29"/>
    </row>
    <row r="6" spans="1:27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  <c r="X6" s="30"/>
      <c r="Y6" s="29"/>
      <c r="Z6" s="29"/>
      <c r="AA6" s="29"/>
    </row>
    <row r="7" spans="1:27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23976</v>
      </c>
      <c r="H7" s="3">
        <v>0</v>
      </c>
      <c r="I7" s="3">
        <f aca="true" t="shared" si="1" ref="I7:I19">SUM(G7:H7)</f>
        <v>23976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 aca="true" t="shared" si="2" ref="O7:O22">SUM(M7:N7)</f>
        <v>0</v>
      </c>
      <c r="P7" s="3">
        <v>0</v>
      </c>
      <c r="Q7" s="3">
        <v>37296</v>
      </c>
      <c r="R7" s="3">
        <f aca="true" t="shared" si="3" ref="R7:R22">SUM(P7:Q7)</f>
        <v>37296</v>
      </c>
      <c r="S7" s="5">
        <f aca="true" t="shared" si="4" ref="S7:T23">D7+G7+J7+M7+P7</f>
        <v>23976</v>
      </c>
      <c r="T7" s="5">
        <f t="shared" si="4"/>
        <v>37296</v>
      </c>
      <c r="U7" s="5">
        <f aca="true" t="shared" si="5" ref="U7:U23">S7+T7</f>
        <v>61272</v>
      </c>
      <c r="V7" s="3" t="s">
        <v>57</v>
      </c>
      <c r="W7" s="11"/>
      <c r="X7" s="30"/>
      <c r="Y7" s="29"/>
      <c r="Z7" s="29"/>
      <c r="AA7" s="29"/>
    </row>
    <row r="8" spans="1:27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23976</v>
      </c>
      <c r="H8" s="3">
        <v>0</v>
      </c>
      <c r="I8" s="3">
        <f t="shared" si="1"/>
        <v>23976</v>
      </c>
      <c r="J8" s="3">
        <v>0</v>
      </c>
      <c r="K8" s="3">
        <v>0</v>
      </c>
      <c r="L8" s="3">
        <f>SUM(J8:K8)</f>
        <v>0</v>
      </c>
      <c r="M8" s="3">
        <v>33300</v>
      </c>
      <c r="N8" s="3">
        <v>0</v>
      </c>
      <c r="O8" s="3">
        <f t="shared" si="2"/>
        <v>33300</v>
      </c>
      <c r="P8" s="3">
        <v>37296</v>
      </c>
      <c r="Q8" s="3">
        <v>0</v>
      </c>
      <c r="R8" s="3">
        <f t="shared" si="3"/>
        <v>37296</v>
      </c>
      <c r="S8" s="5">
        <f t="shared" si="4"/>
        <v>94572</v>
      </c>
      <c r="T8" s="5">
        <f t="shared" si="4"/>
        <v>0</v>
      </c>
      <c r="U8" s="5">
        <f t="shared" si="5"/>
        <v>94572</v>
      </c>
      <c r="V8" s="3" t="s">
        <v>59</v>
      </c>
      <c r="W8" s="11"/>
      <c r="X8" s="30"/>
      <c r="Y8" s="29"/>
      <c r="Z8" s="29"/>
      <c r="AA8" s="29"/>
    </row>
    <row r="9" spans="1:27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61</v>
      </c>
      <c r="W9" s="11"/>
      <c r="X9" s="30"/>
      <c r="Y9" s="29"/>
      <c r="Z9" s="29"/>
      <c r="AA9" s="29"/>
    </row>
    <row r="10" spans="1:27" ht="12.75">
      <c r="A10" s="11"/>
      <c r="B10" s="3" t="s">
        <v>62</v>
      </c>
      <c r="C10" s="3" t="s">
        <v>63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63</v>
      </c>
      <c r="W10" s="11"/>
      <c r="X10" s="30"/>
      <c r="Y10" s="29"/>
      <c r="Z10" s="29"/>
      <c r="AA10" s="29"/>
    </row>
    <row r="11" spans="1:27" ht="12.75">
      <c r="A11" s="11"/>
      <c r="B11" s="3" t="s">
        <v>64</v>
      </c>
      <c r="C11" s="3" t="s">
        <v>65</v>
      </c>
      <c r="D11" s="3">
        <v>21312</v>
      </c>
      <c r="E11" s="3">
        <v>21312</v>
      </c>
      <c r="F11" s="3">
        <f t="shared" si="0"/>
        <v>42624</v>
      </c>
      <c r="G11" s="3">
        <v>0</v>
      </c>
      <c r="H11" s="3">
        <v>0</v>
      </c>
      <c r="I11" s="3">
        <f t="shared" si="1"/>
        <v>0</v>
      </c>
      <c r="J11" s="3">
        <v>31968</v>
      </c>
      <c r="K11" s="3">
        <v>0</v>
      </c>
      <c r="L11" s="3">
        <f aca="true" t="shared" si="6" ref="L11:L22">SUM(J11:K11)</f>
        <v>31968</v>
      </c>
      <c r="M11" s="3">
        <v>66600</v>
      </c>
      <c r="N11" s="3">
        <v>0</v>
      </c>
      <c r="O11" s="3">
        <f t="shared" si="2"/>
        <v>66600</v>
      </c>
      <c r="P11" s="3">
        <v>0</v>
      </c>
      <c r="Q11" s="3">
        <v>0</v>
      </c>
      <c r="R11" s="3">
        <f t="shared" si="3"/>
        <v>0</v>
      </c>
      <c r="S11" s="5">
        <f t="shared" si="4"/>
        <v>119880</v>
      </c>
      <c r="T11" s="5">
        <f t="shared" si="4"/>
        <v>21312</v>
      </c>
      <c r="U11" s="5">
        <f t="shared" si="5"/>
        <v>141192</v>
      </c>
      <c r="V11" s="3" t="s">
        <v>65</v>
      </c>
      <c r="W11" s="11"/>
      <c r="X11" s="30"/>
      <c r="Y11" s="29"/>
      <c r="Z11" s="29"/>
      <c r="AA11" s="29"/>
    </row>
    <row r="12" spans="1:27" ht="12.75">
      <c r="A12" s="11"/>
      <c r="B12" s="3" t="s">
        <v>66</v>
      </c>
      <c r="C12" s="3" t="s">
        <v>67</v>
      </c>
      <c r="D12" s="3">
        <v>21312</v>
      </c>
      <c r="E12" s="3">
        <v>0</v>
      </c>
      <c r="F12" s="3">
        <f t="shared" si="0"/>
        <v>21312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6"/>
        <v>0</v>
      </c>
      <c r="M12" s="3">
        <v>66600</v>
      </c>
      <c r="N12" s="3">
        <v>33300</v>
      </c>
      <c r="O12" s="3">
        <f t="shared" si="2"/>
        <v>99900</v>
      </c>
      <c r="P12" s="3">
        <v>0</v>
      </c>
      <c r="Q12" s="3">
        <v>0</v>
      </c>
      <c r="R12" s="3">
        <f t="shared" si="3"/>
        <v>0</v>
      </c>
      <c r="S12" s="5">
        <f t="shared" si="4"/>
        <v>87912</v>
      </c>
      <c r="T12" s="5">
        <f t="shared" si="4"/>
        <v>33300</v>
      </c>
      <c r="U12" s="5">
        <f t="shared" si="5"/>
        <v>121212</v>
      </c>
      <c r="V12" s="3" t="s">
        <v>67</v>
      </c>
      <c r="W12" s="11"/>
      <c r="X12" s="30"/>
      <c r="Y12" s="29"/>
      <c r="Z12" s="29"/>
      <c r="AA12" s="29"/>
    </row>
    <row r="13" spans="1:27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69</v>
      </c>
      <c r="W13" s="11"/>
      <c r="X13" s="30"/>
      <c r="Y13" s="29"/>
      <c r="Z13" s="29"/>
      <c r="AA13" s="29"/>
    </row>
    <row r="14" spans="1:27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71</v>
      </c>
      <c r="W14" s="11"/>
      <c r="X14" s="30"/>
      <c r="Y14" s="29"/>
      <c r="Z14" s="29"/>
      <c r="AA14" s="29"/>
    </row>
    <row r="15" spans="1:27" ht="12.75">
      <c r="A15" s="11"/>
      <c r="B15" s="3" t="s">
        <v>72</v>
      </c>
      <c r="C15" s="3" t="s">
        <v>73</v>
      </c>
      <c r="D15" s="3">
        <v>0</v>
      </c>
      <c r="E15" s="3">
        <v>0</v>
      </c>
      <c r="F15" s="3">
        <f t="shared" si="0"/>
        <v>0</v>
      </c>
      <c r="G15" s="3">
        <v>23976</v>
      </c>
      <c r="H15" s="3">
        <v>0</v>
      </c>
      <c r="I15" s="3">
        <f t="shared" si="1"/>
        <v>23976</v>
      </c>
      <c r="J15" s="3">
        <v>0</v>
      </c>
      <c r="K15" s="3">
        <v>0</v>
      </c>
      <c r="L15" s="3">
        <f t="shared" si="6"/>
        <v>0</v>
      </c>
      <c r="M15" s="3">
        <v>99900</v>
      </c>
      <c r="N15" s="3">
        <v>0</v>
      </c>
      <c r="O15" s="3">
        <f t="shared" si="2"/>
        <v>99900</v>
      </c>
      <c r="P15" s="3">
        <v>0</v>
      </c>
      <c r="Q15" s="3">
        <v>0</v>
      </c>
      <c r="R15" s="3">
        <f t="shared" si="3"/>
        <v>0</v>
      </c>
      <c r="S15" s="5">
        <f t="shared" si="4"/>
        <v>123876</v>
      </c>
      <c r="T15" s="5">
        <f t="shared" si="4"/>
        <v>0</v>
      </c>
      <c r="U15" s="5">
        <f t="shared" si="5"/>
        <v>123876</v>
      </c>
      <c r="V15" s="3" t="s">
        <v>73</v>
      </c>
      <c r="W15" s="11"/>
      <c r="X15" s="30"/>
      <c r="Y15" s="29"/>
      <c r="Z15" s="29"/>
      <c r="AA15" s="29"/>
    </row>
    <row r="16" spans="1:27" ht="12.75">
      <c r="A16" s="11"/>
      <c r="B16" s="3" t="s">
        <v>74</v>
      </c>
      <c r="C16" s="3" t="s">
        <v>75</v>
      </c>
      <c r="D16" s="3">
        <v>74592</v>
      </c>
      <c r="E16" s="3">
        <v>117216</v>
      </c>
      <c r="F16" s="3">
        <f t="shared" si="0"/>
        <v>191808</v>
      </c>
      <c r="G16" s="3">
        <v>47952</v>
      </c>
      <c r="H16" s="3">
        <v>95904</v>
      </c>
      <c r="I16" s="3">
        <f t="shared" si="1"/>
        <v>143856</v>
      </c>
      <c r="J16" s="3">
        <v>95904</v>
      </c>
      <c r="K16" s="3">
        <v>95904</v>
      </c>
      <c r="L16" s="3">
        <f t="shared" si="6"/>
        <v>191808</v>
      </c>
      <c r="M16" s="3">
        <v>99900</v>
      </c>
      <c r="N16" s="3">
        <v>299700</v>
      </c>
      <c r="O16" s="3">
        <f t="shared" si="2"/>
        <v>399600</v>
      </c>
      <c r="P16" s="3">
        <v>37296</v>
      </c>
      <c r="Q16" s="3">
        <v>74592</v>
      </c>
      <c r="R16" s="3">
        <f t="shared" si="3"/>
        <v>111888</v>
      </c>
      <c r="S16" s="5">
        <f t="shared" si="4"/>
        <v>355644</v>
      </c>
      <c r="T16" s="5">
        <f t="shared" si="4"/>
        <v>683316</v>
      </c>
      <c r="U16" s="5">
        <f t="shared" si="5"/>
        <v>1038960</v>
      </c>
      <c r="V16" s="3" t="s">
        <v>75</v>
      </c>
      <c r="W16" s="11"/>
      <c r="X16" s="30"/>
      <c r="Y16" s="29"/>
      <c r="Z16" s="29"/>
      <c r="AA16" s="29"/>
    </row>
    <row r="17" spans="1:27" ht="12.75">
      <c r="A17" s="11"/>
      <c r="B17" s="3" t="s">
        <v>76</v>
      </c>
      <c r="C17" s="3" t="s">
        <v>77</v>
      </c>
      <c r="D17" s="3">
        <v>0</v>
      </c>
      <c r="E17" s="3">
        <v>21312</v>
      </c>
      <c r="F17" s="3">
        <f t="shared" si="0"/>
        <v>21312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166500</v>
      </c>
      <c r="N17" s="3">
        <v>133200</v>
      </c>
      <c r="O17" s="3">
        <f t="shared" si="2"/>
        <v>299700</v>
      </c>
      <c r="P17" s="3">
        <v>0</v>
      </c>
      <c r="Q17" s="3">
        <v>0</v>
      </c>
      <c r="R17" s="3">
        <f t="shared" si="3"/>
        <v>0</v>
      </c>
      <c r="S17" s="5">
        <f t="shared" si="4"/>
        <v>166500</v>
      </c>
      <c r="T17" s="5">
        <f t="shared" si="4"/>
        <v>154512</v>
      </c>
      <c r="U17" s="5">
        <f t="shared" si="5"/>
        <v>321012</v>
      </c>
      <c r="V17" s="3" t="s">
        <v>77</v>
      </c>
      <c r="W17" s="11"/>
      <c r="X17" s="30"/>
      <c r="Y17" s="29"/>
      <c r="Z17" s="29"/>
      <c r="AA17" s="29"/>
    </row>
    <row r="18" spans="1:27" ht="12.75">
      <c r="A18" s="11"/>
      <c r="B18" s="3" t="s">
        <v>78</v>
      </c>
      <c r="C18" s="3" t="s">
        <v>79</v>
      </c>
      <c r="D18" s="3">
        <v>10656</v>
      </c>
      <c r="E18" s="3">
        <v>0</v>
      </c>
      <c r="F18" s="3">
        <f t="shared" si="0"/>
        <v>10656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10656</v>
      </c>
      <c r="T18" s="5">
        <f t="shared" si="4"/>
        <v>0</v>
      </c>
      <c r="U18" s="5">
        <f t="shared" si="5"/>
        <v>10656</v>
      </c>
      <c r="V18" s="3" t="s">
        <v>79</v>
      </c>
      <c r="W18" s="11"/>
      <c r="X18" s="30"/>
      <c r="Y18" s="29"/>
      <c r="Z18" s="29"/>
      <c r="AA18" s="29"/>
    </row>
    <row r="19" spans="1:27" ht="12.75">
      <c r="A19" s="11"/>
      <c r="B19" s="3" t="s">
        <v>80</v>
      </c>
      <c r="C19" s="3" t="s">
        <v>81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191808</v>
      </c>
      <c r="K19" s="3">
        <v>0</v>
      </c>
      <c r="L19" s="3">
        <f t="shared" si="6"/>
        <v>191808</v>
      </c>
      <c r="M19" s="3">
        <v>233100</v>
      </c>
      <c r="N19" s="3">
        <v>133200</v>
      </c>
      <c r="O19" s="3">
        <f t="shared" si="2"/>
        <v>366300</v>
      </c>
      <c r="P19" s="3">
        <v>522144</v>
      </c>
      <c r="Q19" s="3">
        <v>74592</v>
      </c>
      <c r="R19" s="3">
        <f t="shared" si="3"/>
        <v>596736</v>
      </c>
      <c r="S19" s="5">
        <f t="shared" si="4"/>
        <v>947052</v>
      </c>
      <c r="T19" s="5">
        <f t="shared" si="4"/>
        <v>207792</v>
      </c>
      <c r="U19" s="5">
        <f t="shared" si="5"/>
        <v>1154844</v>
      </c>
      <c r="V19" s="3" t="s">
        <v>81</v>
      </c>
      <c r="W19" s="11"/>
      <c r="X19" s="30"/>
      <c r="Y19" s="29"/>
      <c r="Z19" s="29"/>
      <c r="AA19" s="29"/>
    </row>
    <row r="20" spans="1:27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>SUM(G20:H20)</f>
        <v>0</v>
      </c>
      <c r="J20" s="3">
        <v>0</v>
      </c>
      <c r="K20" s="3">
        <v>0</v>
      </c>
      <c r="L20" s="3">
        <f t="shared" si="6"/>
        <v>0</v>
      </c>
      <c r="M20" s="3">
        <v>33300</v>
      </c>
      <c r="N20" s="3">
        <v>33300</v>
      </c>
      <c r="O20" s="3">
        <f t="shared" si="2"/>
        <v>66600</v>
      </c>
      <c r="P20" s="3">
        <v>0</v>
      </c>
      <c r="Q20" s="3">
        <v>74592</v>
      </c>
      <c r="R20" s="3">
        <f t="shared" si="3"/>
        <v>74592</v>
      </c>
      <c r="S20" s="5">
        <f t="shared" si="4"/>
        <v>33300</v>
      </c>
      <c r="T20" s="5">
        <f t="shared" si="4"/>
        <v>107892</v>
      </c>
      <c r="U20" s="5">
        <f t="shared" si="5"/>
        <v>141192</v>
      </c>
      <c r="V20" s="3" t="s">
        <v>83</v>
      </c>
      <c r="W20" s="11"/>
      <c r="X20" s="30"/>
      <c r="Y20" s="29"/>
      <c r="Z20" s="29"/>
      <c r="AA20" s="29"/>
    </row>
    <row r="21" spans="1:27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85</v>
      </c>
      <c r="W21" s="11"/>
      <c r="X21" s="30"/>
      <c r="Y21" s="29"/>
      <c r="Z21" s="29"/>
      <c r="AA21" s="29"/>
    </row>
    <row r="22" spans="1:27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87</v>
      </c>
      <c r="W22" s="11"/>
      <c r="X22" s="30"/>
      <c r="Y22" s="29"/>
      <c r="Z22" s="29"/>
      <c r="AA22" s="29"/>
    </row>
    <row r="23" spans="1:27" ht="12.75">
      <c r="A23" s="11"/>
      <c r="B23" s="3"/>
      <c r="C23" s="5" t="s">
        <v>12</v>
      </c>
      <c r="D23" s="5">
        <f aca="true" t="shared" si="7" ref="D23:R23">SUM(D6:D22)</f>
        <v>127872</v>
      </c>
      <c r="E23" s="5">
        <f t="shared" si="7"/>
        <v>159840</v>
      </c>
      <c r="F23" s="5">
        <f t="shared" si="7"/>
        <v>287712</v>
      </c>
      <c r="G23" s="5">
        <f t="shared" si="7"/>
        <v>119880</v>
      </c>
      <c r="H23" s="5">
        <f t="shared" si="7"/>
        <v>95904</v>
      </c>
      <c r="I23" s="5">
        <f t="shared" si="7"/>
        <v>215784</v>
      </c>
      <c r="J23" s="5">
        <f t="shared" si="7"/>
        <v>319680</v>
      </c>
      <c r="K23" s="5">
        <f t="shared" si="7"/>
        <v>95904</v>
      </c>
      <c r="L23" s="5">
        <f t="shared" si="7"/>
        <v>415584</v>
      </c>
      <c r="M23" s="5">
        <f t="shared" si="7"/>
        <v>799200</v>
      </c>
      <c r="N23" s="5">
        <f t="shared" si="7"/>
        <v>632700</v>
      </c>
      <c r="O23" s="5">
        <f t="shared" si="7"/>
        <v>1431900</v>
      </c>
      <c r="P23" s="5">
        <f t="shared" si="7"/>
        <v>596736</v>
      </c>
      <c r="Q23" s="5">
        <f t="shared" si="7"/>
        <v>261072</v>
      </c>
      <c r="R23" s="5">
        <f t="shared" si="7"/>
        <v>857808</v>
      </c>
      <c r="S23" s="5">
        <f t="shared" si="4"/>
        <v>1963368</v>
      </c>
      <c r="T23" s="5">
        <f t="shared" si="4"/>
        <v>1245420</v>
      </c>
      <c r="U23" s="5">
        <f t="shared" si="5"/>
        <v>3208788</v>
      </c>
      <c r="V23" s="5" t="s">
        <v>12</v>
      </c>
      <c r="W23" s="11"/>
      <c r="X23" s="30"/>
      <c r="Y23" s="29"/>
      <c r="Z23" s="29"/>
      <c r="AA23" s="29"/>
    </row>
    <row r="24" spans="1:27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9"/>
      <c r="Y24" s="29"/>
      <c r="Z24" s="29"/>
      <c r="AA24" s="29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53" t="s">
        <v>51</v>
      </c>
      <c r="E4" s="32"/>
      <c r="F4" s="11"/>
      <c r="G4" s="53" t="s">
        <v>112</v>
      </c>
      <c r="H4" s="56"/>
      <c r="I4" s="12"/>
      <c r="J4" s="53" t="s">
        <v>40</v>
      </c>
      <c r="K4" s="56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5" t="s">
        <v>0</v>
      </c>
      <c r="C5" s="55" t="s">
        <v>52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63"/>
      <c r="J5" s="58" t="s">
        <v>132</v>
      </c>
      <c r="K5" s="58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2664</v>
      </c>
      <c r="F6" s="11"/>
      <c r="G6" s="4">
        <v>0</v>
      </c>
      <c r="H6" s="4">
        <v>2664</v>
      </c>
      <c r="I6" s="12"/>
      <c r="J6" s="4">
        <v>0</v>
      </c>
      <c r="K6" s="4">
        <v>50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1332</v>
      </c>
      <c r="E9" s="4">
        <v>2664</v>
      </c>
      <c r="F9" s="11"/>
      <c r="G9" s="4">
        <v>2664</v>
      </c>
      <c r="H9" s="4">
        <v>5328</v>
      </c>
      <c r="I9" s="12"/>
      <c r="J9" s="4">
        <v>100</v>
      </c>
      <c r="K9" s="4">
        <v>50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1332</v>
      </c>
      <c r="E16" s="6">
        <f>SUM(E6:E15)</f>
        <v>5328</v>
      </c>
      <c r="F16" s="11"/>
      <c r="G16" s="6">
        <f>SUM(G6:G15)</f>
        <v>2664</v>
      </c>
      <c r="H16" s="6">
        <f>SUM(H6:H15)</f>
        <v>7992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2.00390625" style="0" customWidth="1"/>
  </cols>
  <sheetData>
    <row r="1" spans="1:46" ht="12.75">
      <c r="A1" s="11"/>
      <c r="B1" s="11"/>
      <c r="C1" s="1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4"/>
      <c r="B3" s="64"/>
      <c r="C3" s="65" t="s">
        <v>134</v>
      </c>
      <c r="D3" s="65"/>
      <c r="E3" s="65"/>
      <c r="F3" s="65"/>
      <c r="G3" s="65"/>
      <c r="H3" s="65"/>
      <c r="I3" s="65"/>
      <c r="J3" s="65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2.25" customHeight="1">
      <c r="A4" s="64"/>
      <c r="B4" s="64"/>
      <c r="C4" s="66" t="s">
        <v>135</v>
      </c>
      <c r="D4" s="67"/>
      <c r="E4" s="67"/>
      <c r="F4" s="67"/>
      <c r="G4" s="67"/>
      <c r="H4" s="67"/>
      <c r="I4" s="67"/>
      <c r="J4" s="67"/>
      <c r="K4" s="67"/>
      <c r="L4" s="67"/>
      <c r="M4" s="64"/>
      <c r="N4" s="64"/>
      <c r="O4" s="64"/>
      <c r="P4" s="64"/>
      <c r="Q4" s="64"/>
      <c r="R4" s="64"/>
      <c r="S4" s="64"/>
      <c r="T4" s="64"/>
      <c r="U4" s="64"/>
    </row>
    <row r="5" spans="1:21" ht="12" customHeight="1">
      <c r="A5" s="64"/>
      <c r="B5" s="64"/>
      <c r="C5" s="68"/>
      <c r="D5" s="69"/>
      <c r="E5" s="69"/>
      <c r="F5" s="69"/>
      <c r="G5" s="69"/>
      <c r="H5" s="69"/>
      <c r="I5" s="69"/>
      <c r="J5" s="69"/>
      <c r="K5" s="69"/>
      <c r="L5" s="69"/>
      <c r="M5" s="64"/>
      <c r="N5" s="64"/>
      <c r="O5" s="64"/>
      <c r="P5" s="64"/>
      <c r="Q5" s="64"/>
      <c r="R5" s="64"/>
      <c r="S5" s="64"/>
      <c r="T5" s="64"/>
      <c r="U5" s="64"/>
    </row>
    <row r="6" spans="1:21" ht="12.75" customHeight="1">
      <c r="A6" s="64"/>
      <c r="B6" s="64"/>
      <c r="C6" s="70" t="s">
        <v>136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46" ht="12.75">
      <c r="A7" s="11"/>
      <c r="B7" s="11"/>
      <c r="C7" s="30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0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1"/>
      <c r="B10" s="11"/>
      <c r="C10" s="11"/>
      <c r="D10" s="32"/>
      <c r="E10" s="32"/>
      <c r="F10" s="32"/>
      <c r="G10" s="32"/>
      <c r="H10" s="32"/>
      <c r="I10" s="32"/>
      <c r="J10" s="32"/>
      <c r="K10" s="48" t="s">
        <v>53</v>
      </c>
      <c r="L10" s="32"/>
      <c r="M10" s="32"/>
      <c r="N10" s="32"/>
      <c r="O10" s="32"/>
      <c r="P10" s="32"/>
      <c r="Q10" s="32"/>
      <c r="R10" s="3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2"/>
      <c r="E11" s="35" t="s">
        <v>6</v>
      </c>
      <c r="F11" s="36"/>
      <c r="G11" s="33"/>
      <c r="H11" s="43" t="s">
        <v>8</v>
      </c>
      <c r="I11" s="44"/>
      <c r="J11" s="39"/>
      <c r="K11" s="35" t="s">
        <v>9</v>
      </c>
      <c r="L11" s="39"/>
      <c r="M11" s="33"/>
      <c r="N11" s="43" t="s">
        <v>10</v>
      </c>
      <c r="O11" s="44"/>
      <c r="P11" s="37"/>
      <c r="Q11" s="38" t="s">
        <v>11</v>
      </c>
      <c r="R11" s="4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4"/>
      <c r="E12" s="25" t="s">
        <v>7</v>
      </c>
      <c r="F12" s="42"/>
      <c r="G12" s="41"/>
      <c r="H12" s="25" t="s">
        <v>42</v>
      </c>
      <c r="I12" s="32"/>
      <c r="J12" s="32"/>
      <c r="K12" s="25" t="s">
        <v>43</v>
      </c>
      <c r="L12" s="32"/>
      <c r="M12" s="33"/>
      <c r="N12" s="45" t="s">
        <v>44</v>
      </c>
      <c r="O12" s="44"/>
      <c r="P12" s="32"/>
      <c r="Q12" s="46" t="s">
        <v>45</v>
      </c>
      <c r="R12" s="3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8.25">
      <c r="A13" s="11"/>
      <c r="B13" s="7" t="s">
        <v>0</v>
      </c>
      <c r="C13" s="7" t="s">
        <v>114</v>
      </c>
      <c r="D13" s="60" t="s">
        <v>132</v>
      </c>
      <c r="E13" s="60" t="s">
        <v>133</v>
      </c>
      <c r="F13" s="60" t="s">
        <v>4</v>
      </c>
      <c r="G13" s="60" t="s">
        <v>132</v>
      </c>
      <c r="H13" s="60" t="s">
        <v>133</v>
      </c>
      <c r="I13" s="60" t="s">
        <v>4</v>
      </c>
      <c r="J13" s="60" t="s">
        <v>132</v>
      </c>
      <c r="K13" s="60" t="s">
        <v>133</v>
      </c>
      <c r="L13" s="60" t="s">
        <v>4</v>
      </c>
      <c r="M13" s="60" t="s">
        <v>132</v>
      </c>
      <c r="N13" s="60" t="s">
        <v>133</v>
      </c>
      <c r="O13" s="60" t="s">
        <v>4</v>
      </c>
      <c r="P13" s="60" t="s">
        <v>132</v>
      </c>
      <c r="Q13" s="60" t="s">
        <v>133</v>
      </c>
      <c r="R13" s="60" t="s">
        <v>4</v>
      </c>
      <c r="S13" s="60" t="str">
        <f>P13&amp;" Total"</f>
        <v>NORTH-BOUND Total</v>
      </c>
      <c r="T13" s="60" t="str">
        <f>Q13&amp;" Total"</f>
        <v>SOUTH-BOUND Total</v>
      </c>
      <c r="U13" s="60" t="s">
        <v>4</v>
      </c>
      <c r="V13" s="7" t="s">
        <v>114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>
        <v>1075</v>
      </c>
      <c r="C14" s="3" t="s">
        <v>130</v>
      </c>
      <c r="D14" s="3">
        <v>0</v>
      </c>
      <c r="E14" s="3">
        <v>0</v>
      </c>
      <c r="F14" s="3">
        <f>SUM(D14:E14)</f>
        <v>0</v>
      </c>
      <c r="G14" s="3">
        <v>0</v>
      </c>
      <c r="H14" s="3">
        <v>0</v>
      </c>
      <c r="I14" s="3">
        <f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f>SUM(P14:Q14)</f>
        <v>0</v>
      </c>
      <c r="S14" s="5">
        <f>D14+G14+J14+M14+P14</f>
        <v>0</v>
      </c>
      <c r="T14" s="5">
        <f>E14+H14+K14+N14+Q14</f>
        <v>0</v>
      </c>
      <c r="U14" s="5">
        <f>S14+T14</f>
        <v>0</v>
      </c>
      <c r="V14" s="3" t="s">
        <v>130</v>
      </c>
      <c r="W14" s="11" t="s">
        <v>137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1203</v>
      </c>
      <c r="C15" s="3" t="s">
        <v>131</v>
      </c>
      <c r="D15" s="3">
        <v>21312</v>
      </c>
      <c r="E15" s="3">
        <v>21312</v>
      </c>
      <c r="F15" s="3">
        <f aca="true" t="shared" si="0" ref="F15:F39">SUM(D15:E15)</f>
        <v>42624</v>
      </c>
      <c r="G15" s="3">
        <v>0</v>
      </c>
      <c r="H15" s="3">
        <v>0</v>
      </c>
      <c r="I15" s="3">
        <f aca="true" t="shared" si="1" ref="I15:I27">SUM(G15:H15)</f>
        <v>0</v>
      </c>
      <c r="J15" s="3">
        <v>31968</v>
      </c>
      <c r="K15" s="3">
        <v>0</v>
      </c>
      <c r="L15" s="3">
        <f>SUM(J15:K15)</f>
        <v>31968</v>
      </c>
      <c r="M15" s="3">
        <v>66600</v>
      </c>
      <c r="N15" s="3">
        <v>0</v>
      </c>
      <c r="O15" s="3">
        <f aca="true" t="shared" si="2" ref="O15:O39">SUM(M15:N15)</f>
        <v>66600</v>
      </c>
      <c r="P15" s="3">
        <v>0</v>
      </c>
      <c r="Q15" s="3">
        <v>0</v>
      </c>
      <c r="R15" s="3">
        <f aca="true" t="shared" si="3" ref="R15:R39">SUM(P15:Q15)</f>
        <v>0</v>
      </c>
      <c r="S15" s="5">
        <f aca="true" t="shared" si="4" ref="S15:T40">D15+G15+J15+M15+P15</f>
        <v>119880</v>
      </c>
      <c r="T15" s="5">
        <f t="shared" si="4"/>
        <v>21312</v>
      </c>
      <c r="U15" s="5">
        <f aca="true" t="shared" si="5" ref="U15:U40">S15+T15</f>
        <v>141192</v>
      </c>
      <c r="V15" s="3" t="s">
        <v>131</v>
      </c>
      <c r="W15" s="11" t="s">
        <v>137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aca="true" t="shared" si="6" ref="L19:L39"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aca="true" t="shared" si="7" ref="F30:F38">SUM(D30:E30)</f>
        <v>0</v>
      </c>
      <c r="G30" s="3">
        <v>0</v>
      </c>
      <c r="H30" s="3">
        <v>0</v>
      </c>
      <c r="I30" s="3">
        <f aca="true" t="shared" si="8" ref="I30:I38">SUM(G30:H30)</f>
        <v>0</v>
      </c>
      <c r="J30" s="3">
        <v>0</v>
      </c>
      <c r="K30" s="3">
        <v>0</v>
      </c>
      <c r="L30" s="3">
        <f aca="true" t="shared" si="9" ref="L30:L38">SUM(J30:K30)</f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aca="true" t="shared" si="10" ref="S34:T36">D34+G34+J34+M34+P34</f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0</v>
      </c>
      <c r="Q39" s="3">
        <v>0</v>
      </c>
      <c r="R39" s="3">
        <f t="shared" si="3"/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5" t="s">
        <v>12</v>
      </c>
      <c r="D40" s="5">
        <f aca="true" t="shared" si="11" ref="D40:R40">SUM(D14:D39)</f>
        <v>21312</v>
      </c>
      <c r="E40" s="5">
        <f t="shared" si="11"/>
        <v>21312</v>
      </c>
      <c r="F40" s="5">
        <f t="shared" si="11"/>
        <v>42624</v>
      </c>
      <c r="G40" s="5">
        <f t="shared" si="11"/>
        <v>0</v>
      </c>
      <c r="H40" s="5">
        <f t="shared" si="11"/>
        <v>0</v>
      </c>
      <c r="I40" s="5">
        <f t="shared" si="11"/>
        <v>0</v>
      </c>
      <c r="J40" s="5">
        <f t="shared" si="11"/>
        <v>31968</v>
      </c>
      <c r="K40" s="5">
        <f t="shared" si="11"/>
        <v>0</v>
      </c>
      <c r="L40" s="5">
        <f t="shared" si="11"/>
        <v>31968</v>
      </c>
      <c r="M40" s="5">
        <f t="shared" si="11"/>
        <v>66600</v>
      </c>
      <c r="N40" s="5">
        <f t="shared" si="11"/>
        <v>0</v>
      </c>
      <c r="O40" s="5">
        <f t="shared" si="11"/>
        <v>66600</v>
      </c>
      <c r="P40" s="5">
        <f t="shared" si="11"/>
        <v>0</v>
      </c>
      <c r="Q40" s="5">
        <f t="shared" si="11"/>
        <v>0</v>
      </c>
      <c r="R40" s="5">
        <f t="shared" si="11"/>
        <v>0</v>
      </c>
      <c r="S40" s="5">
        <f t="shared" si="4"/>
        <v>119880</v>
      </c>
      <c r="T40" s="5">
        <f t="shared" si="4"/>
        <v>21312</v>
      </c>
      <c r="U40" s="5">
        <f t="shared" si="5"/>
        <v>141192</v>
      </c>
      <c r="V40" s="5" t="s">
        <v>12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2007-09-24T09:36:21Z</dcterms:modified>
  <cp:category/>
  <cp:version/>
  <cp:contentType/>
  <cp:contentStatus/>
</cp:coreProperties>
</file>