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<sst xmlns="http://schemas.openxmlformats.org/spreadsheetml/2006/main" count="384" uniqueCount="139">
  <si>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</si>
  <si>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</si>
  <si>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</si>
  <si>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</si>
  <si>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</si>
  <si>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</si>
  <si>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</si>
  <si>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</si>
  <si>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</si>
  <si>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</si>
  <si>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</si>
  <si>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</si>
  <si>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</si>
  <si>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</si>
  <si>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</si>
  <si>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</si>
  <si>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</si>
  <si>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</si>
  <si>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</si>
  <si>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</si>
  <si>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</si>
  <si>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</si>
  <si>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</si>
  <si>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</si>
  <si>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</si>
  <si>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</si>
  <si>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</si>
  <si>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</si>
  <si>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</si>
  <si>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</si>
  <si>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</si>
  <si>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</si>
  <si>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</si>
  <si>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</si>
  <si>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</si>
  <si>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</si>
  <si>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</si>
  <si>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</si>
  <si>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</si>
  <si>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</si>
  <si>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</si>
  <si>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</si>
  <si>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</si>
  <si>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</si>
  <si>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</si>
  <si>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</si>
  <si>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</si>
  <si>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</si>
  <si>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</si>
  <si>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</si>
  <si>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</si>
  <si>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</si>
  <si>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</si>
  <si>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</si>
  <si>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</si>
  <si>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</si>
  <si>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</si>
  <si>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</si>
  <si>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</si>
  <si>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</si>
  <si>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</si>
  <si>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</si>
  <si>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</si>
  <si>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</si>
  <si>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</si>
  <si>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</si>
  <si>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</si>
  <si>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</si>
  <si>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</si>
  <si>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</si>
  <si>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</si>
  <si>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</si>
  <si>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</si>
  <si>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</si>
  <si>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</si>
  <si>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</si>
  <si>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</si>
  <si>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</si>
  <si>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</si>
  <si>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</si>
  <si>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</si>
  <si>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</si>
  <si>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</si>
  <si>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</si>
  <si>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</si>
  <si>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</si>
  <si>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</si>
  <si>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</si>
  <si>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</si>
  <si>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</si>
  <si>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</si>
  <si>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</si>
  <si>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</si>
  <si>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</si>
  <si>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</si>
  <si>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</si>
  <si>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</si>
  <si>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</si>
  <si>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</si>
  <si>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</si>
  <si>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</si>
  <si>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</si>
  <si>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</si>
  <si>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</si>
  <si>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</si>
  <si>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</si>
  <si>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</si>
  <si>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</si>
  <si>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</si>
  <si>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</si>
  <si>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</si>
  <si>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</si>
  <si>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</si>
  <si>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</si>
  <si>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</si>
  <si>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</si>
  <si>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</si>
  <si>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</si>
  <si>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</si>
  <si>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</si>
  <si>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</si>
  <si>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</si>
  <si>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</si>
  <si>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</si>
  <si>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</si>
  <si>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</si>
  <si>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</si>
  <si>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</si>
  <si>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</si>
  <si>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</si>
  <si>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</si>
  <si>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1203 - Gasohol, Gasoline, Motor spirit, Petrol</t>
  </si>
  <si>
    <t>NORTH-BOUND</t>
  </si>
  <si>
    <t>SOUTH-BOUND</t>
  </si>
  <si>
    <t>009-R103-Mooiriver-Estcourt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</si>
  <si>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</si>
  <si>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</si>
  <si>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</si>
  <si>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-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</si>
</sst>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3" fillId="24" borderId="0" xfId="0" applyNumberFormat="1" applyFont="1" applyFill="1" applyBorder="1" applyAlignment="1" applyProtection="1">
      <alignment/>
      <protection/>
    </xf>
    <xf numFmtId="0" fontId="0" fillId="24" borderId="21" xfId="0" applyFill="1" applyBorder="1" applyAlignment="1">
      <alignment/>
    </xf>
    <xf numFmtId="0" fontId="0" fillId="24" borderId="0" xfId="0" applyFill="1" applyBorder="1" applyAlignment="1">
      <alignment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54198756"/>
        <c:axId val="18026757"/>
      </c:barChart>
      <c:catAx>
        <c:axId val="5419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6757"/>
        <c:crosses val="autoZero"/>
        <c:auto val="1"/>
        <c:lblOffset val="100"/>
        <c:tickLblSkip val="1"/>
        <c:noMultiLvlLbl val="0"/>
      </c:catAx>
      <c:valAx>
        <c:axId val="1802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8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425"/>
          <c:y val="0.12525"/>
          <c:w val="0.3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023086"/>
        <c:axId val="50881183"/>
      </c:barChart>
      <c:catAx>
        <c:axId val="28023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1183"/>
        <c:crosses val="autoZero"/>
        <c:auto val="1"/>
        <c:lblOffset val="100"/>
        <c:tickLblSkip val="1"/>
        <c:noMultiLvlLbl val="0"/>
      </c:catAx>
      <c:valAx>
        <c:axId val="50881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3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275"/>
          <c:y val="0.125"/>
          <c:w val="0.379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55277464"/>
        <c:axId val="27735129"/>
      </c:barChart>
      <c:catAx>
        <c:axId val="552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35129"/>
        <c:crosses val="autoZero"/>
        <c:auto val="1"/>
        <c:lblOffset val="100"/>
        <c:tickLblSkip val="1"/>
        <c:noMultiLvlLbl val="0"/>
      </c:catAx>
      <c:valAx>
        <c:axId val="27735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7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075"/>
          <c:y val="0.1225"/>
          <c:w val="0.408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48289570"/>
        <c:axId val="31952947"/>
      </c:lineChart>
      <c:catAx>
        <c:axId val="48289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2947"/>
        <c:crosses val="autoZero"/>
        <c:auto val="1"/>
        <c:lblOffset val="100"/>
        <c:tickLblSkip val="1"/>
        <c:noMultiLvlLbl val="0"/>
      </c:catAx>
      <c:valAx>
        <c:axId val="31952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9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15"/>
          <c:y val="0.12475"/>
          <c:w val="0.488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19141068"/>
        <c:axId val="38051885"/>
      </c:barChart>
      <c:catAx>
        <c:axId val="1914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51885"/>
        <c:crosses val="autoZero"/>
        <c:auto val="1"/>
        <c:lblOffset val="100"/>
        <c:tickLblSkip val="1"/>
        <c:noMultiLvlLbl val="0"/>
      </c:catAx>
      <c:valAx>
        <c:axId val="38051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41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45"/>
          <c:y val="0.12075"/>
          <c:w val="0.41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1.394</c:v>
                </c:pt>
                <c:pt idx="1">
                  <c:v>0</c:v>
                </c:pt>
                <c:pt idx="2">
                  <c:v>1.561</c:v>
                </c:pt>
                <c:pt idx="3">
                  <c:v>2.731</c:v>
                </c:pt>
                <c:pt idx="4">
                  <c:v>0</c:v>
                </c:pt>
                <c:pt idx="5">
                  <c:v>1.561</c:v>
                </c:pt>
                <c:pt idx="6">
                  <c:v>4.181</c:v>
                </c:pt>
                <c:pt idx="7">
                  <c:v>0</c:v>
                </c:pt>
                <c:pt idx="8">
                  <c:v>1.839</c:v>
                </c:pt>
                <c:pt idx="9">
                  <c:v>2.397</c:v>
                </c:pt>
                <c:pt idx="10">
                  <c:v>31.159</c:v>
                </c:pt>
                <c:pt idx="11">
                  <c:v>1.839</c:v>
                </c:pt>
                <c:pt idx="12">
                  <c:v>1.561</c:v>
                </c:pt>
                <c:pt idx="13">
                  <c:v>36.789</c:v>
                </c:pt>
                <c:pt idx="14">
                  <c:v>6.968</c:v>
                </c:pt>
                <c:pt idx="15">
                  <c:v>6.02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1.126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1.85</c:v>
                </c:pt>
                <c:pt idx="6">
                  <c:v>2.131</c:v>
                </c:pt>
                <c:pt idx="7">
                  <c:v>0</c:v>
                </c:pt>
                <c:pt idx="8">
                  <c:v>1.729</c:v>
                </c:pt>
                <c:pt idx="9">
                  <c:v>0</c:v>
                </c:pt>
                <c:pt idx="10">
                  <c:v>39.646</c:v>
                </c:pt>
                <c:pt idx="11">
                  <c:v>0</c:v>
                </c:pt>
                <c:pt idx="12">
                  <c:v>0</c:v>
                </c:pt>
                <c:pt idx="13">
                  <c:v>21.592</c:v>
                </c:pt>
                <c:pt idx="14">
                  <c:v>29.674</c:v>
                </c:pt>
                <c:pt idx="15">
                  <c:v>2.252</c:v>
                </c:pt>
                <c:pt idx="16">
                  <c:v>0</c:v>
                </c:pt>
              </c:numCache>
            </c:numRef>
          </c:val>
        </c:ser>
        <c:axId val="6922646"/>
        <c:axId val="62303815"/>
      </c:barChart>
      <c:catAx>
        <c:axId val="6922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03815"/>
        <c:crosses val="autoZero"/>
        <c:auto val="1"/>
        <c:lblOffset val="100"/>
        <c:tickLblSkip val="1"/>
        <c:noMultiLvlLbl val="0"/>
      </c:catAx>
      <c:valAx>
        <c:axId val="62303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2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275"/>
          <c:y val="0.123"/>
          <c:w val="0.396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Types'!$C$5:$C$14</c:f>
              <c:strCache/>
            </c:strRef>
          </c:cat>
          <c:val>
            <c:numRef>
              <c:f>'Container Types'!$G$5:$G$14</c:f>
              <c:numCache/>
            </c:numRef>
          </c:val>
        </c:ser>
        <c:ser>
          <c:idx val="1"/>
          <c:order val="1"/>
          <c:tx>
            <c:strRef>
              <c:f>'Container Types'!$H$4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Types'!$C$5:$C$14</c:f>
              <c:strCache/>
            </c:strRef>
          </c:cat>
          <c:val>
            <c:numRef>
              <c:f>'Container Types'!$H$5:$H$14</c:f>
              <c:numCache/>
            </c:numRef>
          </c:val>
        </c:ser>
        <c:axId val="23863424"/>
        <c:axId val="13444225"/>
      </c:barChart>
      <c:catAx>
        <c:axId val="2386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4225"/>
        <c:crosses val="autoZero"/>
        <c:auto val="1"/>
        <c:lblOffset val="100"/>
        <c:tickLblSkip val="1"/>
        <c:noMultiLvlLbl val="0"/>
      </c:catAx>
      <c:valAx>
        <c:axId val="13444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3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625"/>
          <c:y val="0.11375"/>
          <c:w val="0.409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42875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42875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5240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5240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5240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9</xdr:col>
      <xdr:colOff>638175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133350" y="3076575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134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3"/>
      <c r="C4" s="49" t="s">
        <v>46</v>
      </c>
      <c r="D4" s="51"/>
      <c r="E4" s="44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7" t="s">
        <v>132</v>
      </c>
      <c r="E5" s="57" t="s">
        <v>133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50.233001708984375</v>
      </c>
      <c r="E6" s="21">
        <v>43.04899978637695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7.441999912261963</v>
      </c>
      <c r="E7" s="21">
        <v>10.76200008392334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4.185999870300293</v>
      </c>
      <c r="E8" s="21">
        <v>4.933000087738037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5.116000175476074</v>
      </c>
      <c r="E9" s="21">
        <v>10.76200008392334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15.814000129699707</v>
      </c>
      <c r="E10" s="21">
        <v>14.79800033569336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16.27899932861328</v>
      </c>
      <c r="E11" s="21">
        <v>15.694999694824219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0.9300000071525574</v>
      </c>
      <c r="E12" s="21">
        <v>0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100.00000113248825</v>
      </c>
      <c r="E13" s="23">
        <f>SUM(E6:E12)</f>
        <v>99.99900007247925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3"/>
      <c r="C17" s="49" t="s">
        <v>46</v>
      </c>
      <c r="D17" s="51"/>
      <c r="E17" s="44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7" t="s">
        <v>132</v>
      </c>
      <c r="E18" s="57" t="s">
        <v>133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15.23799991607666</v>
      </c>
      <c r="E19" s="21">
        <v>18.898000717163086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8.571000099182129</v>
      </c>
      <c r="E20" s="21">
        <v>8.66100025177002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10.47599983215332</v>
      </c>
      <c r="E21" s="21">
        <v>18.898000717163086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32.38100051879883</v>
      </c>
      <c r="E22" s="21">
        <v>25.983999252319336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33.33300018310547</v>
      </c>
      <c r="E23" s="21">
        <v>27.55900001525879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99.9990005493164</v>
      </c>
      <c r="E24" s="23">
        <f>SUM(E19:E23)</f>
        <v>100.00000095367432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134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3"/>
      <c r="C3" s="49" t="s">
        <v>47</v>
      </c>
      <c r="D3" s="51"/>
      <c r="E3" s="44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7" t="s">
        <v>132</v>
      </c>
      <c r="E4" s="57" t="s">
        <v>133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3.809999942779541</v>
      </c>
      <c r="E5" s="21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6.666999816894531</v>
      </c>
      <c r="E6" s="21">
        <v>9.449000358581543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45.7140007019043</v>
      </c>
      <c r="E7" s="21">
        <v>48.819000244140625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15.23799991607666</v>
      </c>
      <c r="E8" s="21">
        <v>11.02400016784668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1.9049999713897705</v>
      </c>
      <c r="E9" s="21">
        <v>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3.809999942779541</v>
      </c>
      <c r="E11" s="21">
        <v>11.810999870300293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1.9049999713897705</v>
      </c>
      <c r="E12" s="21">
        <v>0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19.04800033569336</v>
      </c>
      <c r="E13" s="21">
        <v>17.322999954223633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0.9520000219345093</v>
      </c>
      <c r="E14" s="21">
        <v>0.7870000004768372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0.9520000219345093</v>
      </c>
      <c r="E15" s="21">
        <v>0.7870000004768372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100.00100064277649</v>
      </c>
      <c r="E17" s="23">
        <f>SUM(E5:E16)</f>
        <v>100.00000059604645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134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7" t="s">
        <v>132</v>
      </c>
      <c r="C3" s="57" t="s">
        <v>133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2</v>
      </c>
      <c r="C9" s="8">
        <v>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4</v>
      </c>
      <c r="C10" s="8">
        <v>13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14</v>
      </c>
      <c r="C11" s="8">
        <v>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4</v>
      </c>
      <c r="C12" s="8">
        <v>17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3</v>
      </c>
      <c r="C13" s="8">
        <v>7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4</v>
      </c>
      <c r="C14" s="8">
        <v>13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9</v>
      </c>
      <c r="C15" s="8">
        <v>10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7</v>
      </c>
      <c r="C16" s="8">
        <v>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15</v>
      </c>
      <c r="C17" s="8">
        <v>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11</v>
      </c>
      <c r="C18" s="8">
        <v>12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11</v>
      </c>
      <c r="C19" s="8">
        <v>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12</v>
      </c>
      <c r="C20" s="8">
        <v>13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9</v>
      </c>
      <c r="C21" s="8">
        <v>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105</v>
      </c>
      <c r="C30" s="9">
        <f>SUM(C5:C28)</f>
        <v>127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4.375</v>
      </c>
      <c r="C31" s="10">
        <f>AVERAGE(C5:C28)</f>
        <v>5.291666666666667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134</v>
      </c>
      <c r="C1" s="70"/>
      <c r="D1" s="30"/>
      <c r="E1" s="12"/>
      <c r="F1" s="12"/>
      <c r="G1" s="30"/>
      <c r="H1" s="12"/>
      <c r="I1" s="12"/>
      <c r="J1" s="12"/>
      <c r="K1" s="12"/>
      <c r="L1" s="12"/>
    </row>
    <row r="2" spans="1:12" ht="12.75">
      <c r="A2" s="12"/>
      <c r="B2" s="19"/>
      <c r="C2" s="70"/>
      <c r="E2" s="12"/>
      <c r="F2" s="12"/>
      <c r="G2" s="30"/>
      <c r="H2" s="12"/>
      <c r="I2" s="12"/>
      <c r="J2" s="12"/>
      <c r="K2" s="12"/>
      <c r="L2" s="12"/>
    </row>
    <row r="3" spans="1:12" ht="12.75">
      <c r="A3" s="11"/>
      <c r="B3" s="32"/>
      <c r="C3" s="33"/>
      <c r="D3" s="50" t="s">
        <v>50</v>
      </c>
      <c r="E3" s="32"/>
      <c r="F3" s="32"/>
      <c r="G3" s="52"/>
      <c r="H3" s="32"/>
      <c r="I3" s="11"/>
      <c r="J3" s="11"/>
      <c r="K3" s="11"/>
      <c r="L3" s="11"/>
    </row>
    <row r="4" spans="1:12" ht="12.75">
      <c r="A4" s="11"/>
      <c r="B4" s="54"/>
      <c r="C4" s="11"/>
      <c r="D4" s="53" t="s">
        <v>40</v>
      </c>
      <c r="E4" s="32"/>
      <c r="F4" s="11"/>
      <c r="G4" s="53" t="s">
        <v>41</v>
      </c>
      <c r="H4" s="32"/>
      <c r="I4" s="11"/>
      <c r="J4" s="11"/>
      <c r="K4" s="11"/>
      <c r="L4" s="11"/>
    </row>
    <row r="5" spans="1:12" ht="25.5">
      <c r="A5" s="11"/>
      <c r="B5" s="55" t="s">
        <v>0</v>
      </c>
      <c r="C5" s="55" t="s">
        <v>3</v>
      </c>
      <c r="D5" s="57" t="s">
        <v>132</v>
      </c>
      <c r="E5" s="57" t="s">
        <v>133</v>
      </c>
      <c r="F5" s="58"/>
      <c r="G5" s="57" t="s">
        <v>132</v>
      </c>
      <c r="H5" s="57" t="s">
        <v>133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0.9520000219345093</v>
      </c>
      <c r="E6" s="4">
        <v>0</v>
      </c>
      <c r="F6" s="11"/>
      <c r="G6" s="4">
        <v>1.394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0.7870000004768372</v>
      </c>
      <c r="F7" s="11"/>
      <c r="G7" s="4">
        <v>0</v>
      </c>
      <c r="H7" s="4">
        <v>1.126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0.9520000219345093</v>
      </c>
      <c r="E8" s="4">
        <v>0</v>
      </c>
      <c r="F8" s="11"/>
      <c r="G8" s="4">
        <v>1.561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1.9049999713897705</v>
      </c>
      <c r="E9" s="4">
        <v>0</v>
      </c>
      <c r="F9" s="11"/>
      <c r="G9" s="4">
        <v>2.731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21.905000686645508</v>
      </c>
      <c r="E10" s="4">
        <v>9.449000358581543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0.9520000219345093</v>
      </c>
      <c r="E11" s="4">
        <v>1.5750000476837158</v>
      </c>
      <c r="F11" s="11"/>
      <c r="G11" s="4">
        <v>1.561</v>
      </c>
      <c r="H11" s="4">
        <v>1.85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2.8570001125335693</v>
      </c>
      <c r="E12" s="4">
        <v>1.5750000476837158</v>
      </c>
      <c r="F12" s="11"/>
      <c r="G12" s="4">
        <v>4.181</v>
      </c>
      <c r="H12" s="4">
        <v>2.131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0</v>
      </c>
      <c r="F13" s="11"/>
      <c r="G13" s="4">
        <v>0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1.9049999713897705</v>
      </c>
      <c r="E14" s="4">
        <v>1.5750000476837158</v>
      </c>
      <c r="F14" s="11"/>
      <c r="G14" s="4">
        <v>1.839</v>
      </c>
      <c r="H14" s="4">
        <v>1.729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1.9049999713897705</v>
      </c>
      <c r="E15" s="4">
        <v>0</v>
      </c>
      <c r="F15" s="11"/>
      <c r="G15" s="4">
        <v>2.397</v>
      </c>
      <c r="H15" s="4">
        <v>0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31.429000854492188</v>
      </c>
      <c r="E16" s="4">
        <v>42.52000045776367</v>
      </c>
      <c r="F16" s="11"/>
      <c r="G16" s="4">
        <v>31.159</v>
      </c>
      <c r="H16" s="4">
        <v>39.646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1.9049999713897705</v>
      </c>
      <c r="E17" s="4">
        <v>0</v>
      </c>
      <c r="F17" s="11"/>
      <c r="G17" s="4">
        <v>1.839</v>
      </c>
      <c r="H17" s="4">
        <v>0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0.9520000219345093</v>
      </c>
      <c r="E18" s="4">
        <v>0</v>
      </c>
      <c r="F18" s="11"/>
      <c r="G18" s="4">
        <v>1.561</v>
      </c>
      <c r="H18" s="4">
        <v>0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23.809999465942383</v>
      </c>
      <c r="E19" s="4">
        <v>16.53499984741211</v>
      </c>
      <c r="F19" s="11"/>
      <c r="G19" s="4">
        <v>36.789</v>
      </c>
      <c r="H19" s="4">
        <v>21.592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4.76200008392334</v>
      </c>
      <c r="E20" s="4">
        <v>24.409000396728516</v>
      </c>
      <c r="F20" s="11"/>
      <c r="G20" s="4">
        <v>6.968</v>
      </c>
      <c r="H20" s="4">
        <v>29.674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3.809999942779541</v>
      </c>
      <c r="E21" s="4">
        <v>1.5750000476837158</v>
      </c>
      <c r="F21" s="11"/>
      <c r="G21" s="4">
        <v>6.02</v>
      </c>
      <c r="H21" s="4">
        <v>2.252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100.00100111961365</v>
      </c>
      <c r="E23" s="6">
        <f>SUM(E6:E22)</f>
        <v>100.00000125169754</v>
      </c>
      <c r="F23" s="11"/>
      <c r="G23" s="6">
        <f>SUM(G6:G22)</f>
        <v>100</v>
      </c>
      <c r="H23" s="6">
        <f>SUM(H6:H22)</f>
        <v>99.99999999999999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19" t="s">
        <v>134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2"/>
      <c r="E3" s="32"/>
      <c r="F3" s="32"/>
      <c r="G3" s="32"/>
      <c r="H3" s="32"/>
      <c r="I3" s="32"/>
      <c r="J3" s="32"/>
      <c r="K3" s="48" t="s">
        <v>48</v>
      </c>
      <c r="L3" s="32"/>
      <c r="M3" s="32"/>
      <c r="N3" s="32"/>
      <c r="O3" s="32"/>
      <c r="P3" s="32"/>
      <c r="Q3" s="32"/>
      <c r="R3" s="32"/>
      <c r="S3" s="11"/>
      <c r="T3" s="11"/>
      <c r="U3" s="11"/>
      <c r="V3" s="11"/>
      <c r="W3" s="11"/>
    </row>
    <row r="4" spans="1:23" ht="12.75">
      <c r="A4" s="11"/>
      <c r="B4" s="11"/>
      <c r="C4" s="11"/>
      <c r="D4" s="32"/>
      <c r="E4" s="35" t="s">
        <v>6</v>
      </c>
      <c r="F4" s="47"/>
      <c r="G4" s="32"/>
      <c r="H4" s="35" t="s">
        <v>8</v>
      </c>
      <c r="I4" s="32"/>
      <c r="J4" s="32"/>
      <c r="K4" s="35" t="s">
        <v>9</v>
      </c>
      <c r="L4" s="32"/>
      <c r="M4" s="32"/>
      <c r="N4" s="35" t="s">
        <v>10</v>
      </c>
      <c r="O4" s="32"/>
      <c r="P4" s="32"/>
      <c r="Q4" s="35" t="s">
        <v>11</v>
      </c>
      <c r="R4" s="32"/>
      <c r="S4" s="11"/>
      <c r="T4" s="11"/>
      <c r="U4" s="11"/>
      <c r="V4" s="11"/>
      <c r="W4" s="11"/>
    </row>
    <row r="5" spans="1:23" ht="12.75">
      <c r="A5" s="11"/>
      <c r="B5" s="11"/>
      <c r="C5" s="11"/>
      <c r="D5" s="54"/>
      <c r="E5" s="26" t="s">
        <v>7</v>
      </c>
      <c r="F5" s="60"/>
      <c r="G5" s="61"/>
      <c r="H5" s="26" t="s">
        <v>42</v>
      </c>
      <c r="I5" s="61"/>
      <c r="J5" s="11"/>
      <c r="K5" s="26" t="s">
        <v>43</v>
      </c>
      <c r="L5" s="61"/>
      <c r="M5" s="61"/>
      <c r="N5" s="26" t="s">
        <v>44</v>
      </c>
      <c r="O5" s="61"/>
      <c r="P5" s="11"/>
      <c r="Q5" s="27" t="s">
        <v>45</v>
      </c>
      <c r="R5" s="61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59" t="s">
        <v>132</v>
      </c>
      <c r="E6" s="59" t="s">
        <v>133</v>
      </c>
      <c r="F6" s="59" t="s">
        <v>4</v>
      </c>
      <c r="G6" s="59" t="s">
        <v>132</v>
      </c>
      <c r="H6" s="59" t="s">
        <v>133</v>
      </c>
      <c r="I6" s="59" t="s">
        <v>4</v>
      </c>
      <c r="J6" s="59" t="s">
        <v>132</v>
      </c>
      <c r="K6" s="59" t="s">
        <v>133</v>
      </c>
      <c r="L6" s="59" t="s">
        <v>4</v>
      </c>
      <c r="M6" s="59" t="s">
        <v>132</v>
      </c>
      <c r="N6" s="59" t="s">
        <v>133</v>
      </c>
      <c r="O6" s="59" t="s">
        <v>4</v>
      </c>
      <c r="P6" s="59" t="s">
        <v>132</v>
      </c>
      <c r="Q6" s="59" t="s">
        <v>133</v>
      </c>
      <c r="R6" s="59" t="s">
        <v>4</v>
      </c>
      <c r="S6" s="59" t="str">
        <f>P6&amp;" Total"</f>
        <v>NORTH-BOUND Total</v>
      </c>
      <c r="T6" s="59" t="str">
        <f>Q6&amp;" Total"</f>
        <v>SOUTH-BOUND Total</v>
      </c>
      <c r="U6" s="59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300</v>
      </c>
      <c r="N7" s="3">
        <v>0</v>
      </c>
      <c r="O7" s="3">
        <f>SUM(M7:N7)</f>
        <v>300</v>
      </c>
      <c r="P7" s="3">
        <v>0</v>
      </c>
      <c r="Q7" s="3">
        <v>0</v>
      </c>
      <c r="R7" s="3">
        <f>SUM(P7:Q7)</f>
        <v>0</v>
      </c>
      <c r="S7" s="5">
        <f>D7+G7+J7+M7+P7</f>
        <v>300</v>
      </c>
      <c r="T7" s="5">
        <f>E7+H7+K7+N7+Q7</f>
        <v>0</v>
      </c>
      <c r="U7" s="5">
        <f>S7+T7</f>
        <v>300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0</v>
      </c>
      <c r="Q8" s="3">
        <v>300</v>
      </c>
      <c r="R8" s="3">
        <f aca="true" t="shared" si="4" ref="R8:R23">SUM(P8:Q8)</f>
        <v>300</v>
      </c>
      <c r="S8" s="5">
        <f aca="true" t="shared" si="5" ref="S8:S24">D8+G8+J8+M8+P8</f>
        <v>0</v>
      </c>
      <c r="T8" s="5">
        <f aca="true" t="shared" si="6" ref="T8:T24">E8+H8+K8+N8+Q8</f>
        <v>300</v>
      </c>
      <c r="U8" s="5">
        <f aca="true" t="shared" si="7" ref="U8:U24">S8+T8</f>
        <v>300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300</v>
      </c>
      <c r="Q9" s="3">
        <v>0</v>
      </c>
      <c r="R9" s="3">
        <f t="shared" si="4"/>
        <v>300</v>
      </c>
      <c r="S9" s="5">
        <f t="shared" si="5"/>
        <v>300</v>
      </c>
      <c r="T9" s="5">
        <f t="shared" si="6"/>
        <v>0</v>
      </c>
      <c r="U9" s="5">
        <f t="shared" si="7"/>
        <v>300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300</v>
      </c>
      <c r="K10" s="3">
        <v>0</v>
      </c>
      <c r="L10" s="3">
        <f t="shared" si="2"/>
        <v>300</v>
      </c>
      <c r="M10" s="3">
        <v>300</v>
      </c>
      <c r="N10" s="3">
        <v>0</v>
      </c>
      <c r="O10" s="3">
        <f t="shared" si="3"/>
        <v>300</v>
      </c>
      <c r="P10" s="3">
        <v>0</v>
      </c>
      <c r="Q10" s="3">
        <v>0</v>
      </c>
      <c r="R10" s="3">
        <f t="shared" si="4"/>
        <v>0</v>
      </c>
      <c r="S10" s="5">
        <f t="shared" si="5"/>
        <v>600</v>
      </c>
      <c r="T10" s="5">
        <f t="shared" si="6"/>
        <v>0</v>
      </c>
      <c r="U10" s="5">
        <f t="shared" si="7"/>
        <v>600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0</v>
      </c>
      <c r="E11" s="3">
        <v>300</v>
      </c>
      <c r="F11" s="3">
        <f t="shared" si="0"/>
        <v>300</v>
      </c>
      <c r="G11" s="3">
        <v>600</v>
      </c>
      <c r="H11" s="3">
        <v>600</v>
      </c>
      <c r="I11" s="3">
        <f t="shared" si="1"/>
        <v>1200</v>
      </c>
      <c r="J11" s="3">
        <v>300</v>
      </c>
      <c r="K11" s="3">
        <v>0</v>
      </c>
      <c r="L11" s="3">
        <f t="shared" si="2"/>
        <v>300</v>
      </c>
      <c r="M11" s="3">
        <v>3000</v>
      </c>
      <c r="N11" s="3">
        <v>1200</v>
      </c>
      <c r="O11" s="3">
        <f t="shared" si="3"/>
        <v>4200</v>
      </c>
      <c r="P11" s="3">
        <v>3000</v>
      </c>
      <c r="Q11" s="3">
        <v>1500</v>
      </c>
      <c r="R11" s="3">
        <f t="shared" si="4"/>
        <v>4500</v>
      </c>
      <c r="S11" s="5">
        <f t="shared" si="5"/>
        <v>6900</v>
      </c>
      <c r="T11" s="5">
        <f t="shared" si="6"/>
        <v>3600</v>
      </c>
      <c r="U11" s="5">
        <f t="shared" si="7"/>
        <v>10500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300</v>
      </c>
      <c r="I12" s="3">
        <f t="shared" si="1"/>
        <v>300</v>
      </c>
      <c r="J12" s="3">
        <v>0</v>
      </c>
      <c r="K12" s="3">
        <v>0</v>
      </c>
      <c r="L12" s="3">
        <f t="shared" si="2"/>
        <v>0</v>
      </c>
      <c r="M12" s="3">
        <v>0</v>
      </c>
      <c r="N12" s="3">
        <v>0</v>
      </c>
      <c r="O12" s="3">
        <f t="shared" si="3"/>
        <v>0</v>
      </c>
      <c r="P12" s="3">
        <v>300</v>
      </c>
      <c r="Q12" s="3">
        <v>300</v>
      </c>
      <c r="R12" s="3">
        <f t="shared" si="4"/>
        <v>600</v>
      </c>
      <c r="S12" s="5">
        <f t="shared" si="5"/>
        <v>300</v>
      </c>
      <c r="T12" s="5">
        <f t="shared" si="6"/>
        <v>600</v>
      </c>
      <c r="U12" s="5">
        <f t="shared" si="7"/>
        <v>900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900</v>
      </c>
      <c r="N13" s="3">
        <v>300</v>
      </c>
      <c r="O13" s="3">
        <f t="shared" si="3"/>
        <v>1200</v>
      </c>
      <c r="P13" s="3">
        <v>0</v>
      </c>
      <c r="Q13" s="3">
        <v>300</v>
      </c>
      <c r="R13" s="3">
        <f t="shared" si="4"/>
        <v>300</v>
      </c>
      <c r="S13" s="5">
        <f t="shared" si="5"/>
        <v>900</v>
      </c>
      <c r="T13" s="5">
        <f t="shared" si="6"/>
        <v>600</v>
      </c>
      <c r="U13" s="5">
        <f t="shared" si="7"/>
        <v>1500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300</v>
      </c>
      <c r="E15" s="3">
        <v>0</v>
      </c>
      <c r="F15" s="3">
        <f t="shared" si="0"/>
        <v>300</v>
      </c>
      <c r="G15" s="3">
        <v>0</v>
      </c>
      <c r="H15" s="3">
        <v>300</v>
      </c>
      <c r="I15" s="3">
        <f t="shared" si="1"/>
        <v>300</v>
      </c>
      <c r="J15" s="3">
        <v>0</v>
      </c>
      <c r="K15" s="3">
        <v>0</v>
      </c>
      <c r="L15" s="3">
        <f t="shared" si="2"/>
        <v>0</v>
      </c>
      <c r="M15" s="3">
        <v>300</v>
      </c>
      <c r="N15" s="3">
        <v>300</v>
      </c>
      <c r="O15" s="3">
        <f t="shared" si="3"/>
        <v>600</v>
      </c>
      <c r="P15" s="3">
        <v>0</v>
      </c>
      <c r="Q15" s="3">
        <v>0</v>
      </c>
      <c r="R15" s="3">
        <f t="shared" si="4"/>
        <v>0</v>
      </c>
      <c r="S15" s="5">
        <f t="shared" si="5"/>
        <v>600</v>
      </c>
      <c r="T15" s="5">
        <f t="shared" si="6"/>
        <v>600</v>
      </c>
      <c r="U15" s="5">
        <f t="shared" si="7"/>
        <v>1200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300</v>
      </c>
      <c r="H16" s="3">
        <v>0</v>
      </c>
      <c r="I16" s="3">
        <f t="shared" si="1"/>
        <v>300</v>
      </c>
      <c r="J16" s="3">
        <v>0</v>
      </c>
      <c r="K16" s="3">
        <v>0</v>
      </c>
      <c r="L16" s="3">
        <f t="shared" si="2"/>
        <v>0</v>
      </c>
      <c r="M16" s="3">
        <v>300</v>
      </c>
      <c r="N16" s="3">
        <v>0</v>
      </c>
      <c r="O16" s="3">
        <f t="shared" si="3"/>
        <v>300</v>
      </c>
      <c r="P16" s="3">
        <v>0</v>
      </c>
      <c r="Q16" s="3">
        <v>0</v>
      </c>
      <c r="R16" s="3">
        <f t="shared" si="4"/>
        <v>0</v>
      </c>
      <c r="S16" s="5">
        <f t="shared" si="5"/>
        <v>600</v>
      </c>
      <c r="T16" s="5">
        <f t="shared" si="6"/>
        <v>0</v>
      </c>
      <c r="U16" s="5">
        <f t="shared" si="7"/>
        <v>600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4200</v>
      </c>
      <c r="E17" s="3">
        <v>6000</v>
      </c>
      <c r="F17" s="3">
        <f t="shared" si="0"/>
        <v>10200</v>
      </c>
      <c r="G17" s="3">
        <v>1500</v>
      </c>
      <c r="H17" s="3">
        <v>1500</v>
      </c>
      <c r="I17" s="3">
        <f t="shared" si="1"/>
        <v>3000</v>
      </c>
      <c r="J17" s="3">
        <v>1500</v>
      </c>
      <c r="K17" s="3">
        <v>3000</v>
      </c>
      <c r="L17" s="3">
        <f t="shared" si="2"/>
        <v>4500</v>
      </c>
      <c r="M17" s="3">
        <v>1500</v>
      </c>
      <c r="N17" s="3">
        <v>3600</v>
      </c>
      <c r="O17" s="3">
        <f t="shared" si="3"/>
        <v>5100</v>
      </c>
      <c r="P17" s="3">
        <v>1200</v>
      </c>
      <c r="Q17" s="3">
        <v>2100</v>
      </c>
      <c r="R17" s="3">
        <f t="shared" si="4"/>
        <v>3300</v>
      </c>
      <c r="S17" s="5">
        <f t="shared" si="5"/>
        <v>9900</v>
      </c>
      <c r="T17" s="5">
        <f t="shared" si="6"/>
        <v>16200</v>
      </c>
      <c r="U17" s="5">
        <f t="shared" si="7"/>
        <v>26100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300</v>
      </c>
      <c r="E18" s="3">
        <v>0</v>
      </c>
      <c r="F18" s="3">
        <f t="shared" si="0"/>
        <v>300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300</v>
      </c>
      <c r="N18" s="3">
        <v>0</v>
      </c>
      <c r="O18" s="3">
        <f t="shared" si="3"/>
        <v>300</v>
      </c>
      <c r="P18" s="3">
        <v>0</v>
      </c>
      <c r="Q18" s="3">
        <v>0</v>
      </c>
      <c r="R18" s="3">
        <f t="shared" si="4"/>
        <v>0</v>
      </c>
      <c r="S18" s="5">
        <f t="shared" si="5"/>
        <v>600</v>
      </c>
      <c r="T18" s="5">
        <f t="shared" si="6"/>
        <v>0</v>
      </c>
      <c r="U18" s="5">
        <f t="shared" si="7"/>
        <v>600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2"/>
        <v>0</v>
      </c>
      <c r="M19" s="3">
        <v>0</v>
      </c>
      <c r="N19" s="3">
        <v>0</v>
      </c>
      <c r="O19" s="3">
        <f t="shared" si="3"/>
        <v>0</v>
      </c>
      <c r="P19" s="3">
        <v>300</v>
      </c>
      <c r="Q19" s="3">
        <v>0</v>
      </c>
      <c r="R19" s="3">
        <f t="shared" si="4"/>
        <v>300</v>
      </c>
      <c r="S19" s="5">
        <f t="shared" si="5"/>
        <v>300</v>
      </c>
      <c r="T19" s="5">
        <f t="shared" si="6"/>
        <v>0</v>
      </c>
      <c r="U19" s="5">
        <f t="shared" si="7"/>
        <v>300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0</v>
      </c>
      <c r="E20" s="3">
        <v>300</v>
      </c>
      <c r="F20" s="3">
        <f t="shared" si="0"/>
        <v>300</v>
      </c>
      <c r="G20" s="3">
        <v>300</v>
      </c>
      <c r="H20" s="3">
        <v>300</v>
      </c>
      <c r="I20" s="3">
        <f t="shared" si="1"/>
        <v>600</v>
      </c>
      <c r="J20" s="3">
        <v>900</v>
      </c>
      <c r="K20" s="3">
        <v>0</v>
      </c>
      <c r="L20" s="3">
        <f t="shared" si="2"/>
        <v>900</v>
      </c>
      <c r="M20" s="3">
        <v>1800</v>
      </c>
      <c r="N20" s="3">
        <v>2100</v>
      </c>
      <c r="O20" s="3">
        <f t="shared" si="3"/>
        <v>3900</v>
      </c>
      <c r="P20" s="3">
        <v>4500</v>
      </c>
      <c r="Q20" s="3">
        <v>3600</v>
      </c>
      <c r="R20" s="3">
        <f t="shared" si="4"/>
        <v>8100</v>
      </c>
      <c r="S20" s="5">
        <f t="shared" si="5"/>
        <v>7500</v>
      </c>
      <c r="T20" s="5">
        <f t="shared" si="6"/>
        <v>6300</v>
      </c>
      <c r="U20" s="5">
        <f t="shared" si="7"/>
        <v>13800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600</v>
      </c>
      <c r="F21" s="3">
        <f t="shared" si="0"/>
        <v>600</v>
      </c>
      <c r="G21" s="3">
        <v>0</v>
      </c>
      <c r="H21" s="3">
        <v>300</v>
      </c>
      <c r="I21" s="3">
        <f t="shared" si="1"/>
        <v>300</v>
      </c>
      <c r="J21" s="3">
        <v>0</v>
      </c>
      <c r="K21" s="3">
        <v>4200</v>
      </c>
      <c r="L21" s="3">
        <f t="shared" si="2"/>
        <v>4200</v>
      </c>
      <c r="M21" s="3">
        <v>1500</v>
      </c>
      <c r="N21" s="3">
        <v>2400</v>
      </c>
      <c r="O21" s="3">
        <f t="shared" si="3"/>
        <v>3900</v>
      </c>
      <c r="P21" s="3">
        <v>0</v>
      </c>
      <c r="Q21" s="3">
        <v>1800</v>
      </c>
      <c r="R21" s="3">
        <f t="shared" si="4"/>
        <v>1800</v>
      </c>
      <c r="S21" s="5">
        <f t="shared" si="5"/>
        <v>1500</v>
      </c>
      <c r="T21" s="5">
        <f t="shared" si="6"/>
        <v>9300</v>
      </c>
      <c r="U21" s="5">
        <f t="shared" si="7"/>
        <v>10800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300</v>
      </c>
      <c r="K22" s="3">
        <v>0</v>
      </c>
      <c r="L22" s="3">
        <f t="shared" si="2"/>
        <v>300</v>
      </c>
      <c r="M22" s="3">
        <v>0</v>
      </c>
      <c r="N22" s="3">
        <v>0</v>
      </c>
      <c r="O22" s="3">
        <f t="shared" si="3"/>
        <v>0</v>
      </c>
      <c r="P22" s="3">
        <v>900</v>
      </c>
      <c r="Q22" s="3">
        <v>600</v>
      </c>
      <c r="R22" s="3">
        <f t="shared" si="4"/>
        <v>1500</v>
      </c>
      <c r="S22" s="5">
        <f t="shared" si="5"/>
        <v>1200</v>
      </c>
      <c r="T22" s="5">
        <f t="shared" si="6"/>
        <v>600</v>
      </c>
      <c r="U22" s="5">
        <f t="shared" si="7"/>
        <v>1800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4800</v>
      </c>
      <c r="E24" s="5">
        <f t="shared" si="8"/>
        <v>7200</v>
      </c>
      <c r="F24" s="5">
        <f t="shared" si="8"/>
        <v>12000</v>
      </c>
      <c r="G24" s="5">
        <f t="shared" si="8"/>
        <v>2700</v>
      </c>
      <c r="H24" s="5">
        <f t="shared" si="8"/>
        <v>3300</v>
      </c>
      <c r="I24" s="5">
        <f t="shared" si="8"/>
        <v>6000</v>
      </c>
      <c r="J24" s="5">
        <f t="shared" si="8"/>
        <v>3300</v>
      </c>
      <c r="K24" s="5">
        <f t="shared" si="8"/>
        <v>7200</v>
      </c>
      <c r="L24" s="5">
        <f t="shared" si="8"/>
        <v>10500</v>
      </c>
      <c r="M24" s="5">
        <f t="shared" si="8"/>
        <v>10200</v>
      </c>
      <c r="N24" s="5">
        <f t="shared" si="8"/>
        <v>9900</v>
      </c>
      <c r="O24" s="5">
        <f t="shared" si="8"/>
        <v>20100</v>
      </c>
      <c r="P24" s="5">
        <f t="shared" si="8"/>
        <v>10500</v>
      </c>
      <c r="Q24" s="5">
        <f t="shared" si="8"/>
        <v>10500</v>
      </c>
      <c r="R24" s="5">
        <f t="shared" si="8"/>
        <v>21000</v>
      </c>
      <c r="S24" s="5">
        <f t="shared" si="5"/>
        <v>31500</v>
      </c>
      <c r="T24" s="5">
        <f t="shared" si="6"/>
        <v>38100</v>
      </c>
      <c r="U24" s="5">
        <f t="shared" si="7"/>
        <v>69600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8"/>
      <c r="K29" s="28"/>
      <c r="L29" s="2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2.57421875" style="0" customWidth="1"/>
  </cols>
  <sheetData>
    <row r="1" spans="1:23" ht="12.75">
      <c r="A1" s="11"/>
      <c r="B1" s="11"/>
      <c r="C1" s="19" t="s">
        <v>134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/>
      <c r="B2" s="11"/>
      <c r="C2" s="11"/>
      <c r="D2" s="32"/>
      <c r="E2" s="32"/>
      <c r="F2" s="32"/>
      <c r="G2" s="32"/>
      <c r="H2" s="32"/>
      <c r="I2" s="32"/>
      <c r="J2" s="32"/>
      <c r="K2" s="48" t="s">
        <v>49</v>
      </c>
      <c r="L2" s="32"/>
      <c r="M2" s="32"/>
      <c r="N2" s="32"/>
      <c r="O2" s="32"/>
      <c r="P2" s="32"/>
      <c r="Q2" s="32"/>
      <c r="R2" s="32"/>
      <c r="S2" s="11"/>
      <c r="T2" s="11"/>
      <c r="U2" s="11"/>
      <c r="V2" s="11"/>
      <c r="W2" s="11"/>
    </row>
    <row r="3" spans="1:23" ht="12.75">
      <c r="A3" s="11"/>
      <c r="B3" s="11"/>
      <c r="C3" s="11"/>
      <c r="D3" s="32"/>
      <c r="E3" s="35" t="s">
        <v>6</v>
      </c>
      <c r="F3" s="36"/>
      <c r="G3" s="33"/>
      <c r="H3" s="43" t="s">
        <v>8</v>
      </c>
      <c r="I3" s="44"/>
      <c r="J3" s="39"/>
      <c r="K3" s="35" t="s">
        <v>9</v>
      </c>
      <c r="L3" s="39"/>
      <c r="M3" s="33"/>
      <c r="N3" s="43" t="s">
        <v>10</v>
      </c>
      <c r="O3" s="44"/>
      <c r="P3" s="37"/>
      <c r="Q3" s="38" t="s">
        <v>11</v>
      </c>
      <c r="R3" s="40"/>
      <c r="S3" s="11"/>
      <c r="T3" s="11"/>
      <c r="U3" s="11"/>
      <c r="V3" s="11"/>
      <c r="W3" s="11"/>
    </row>
    <row r="4" spans="1:23" ht="12.75">
      <c r="A4" s="11"/>
      <c r="B4" s="11"/>
      <c r="C4" s="11"/>
      <c r="D4" s="34"/>
      <c r="E4" s="25" t="s">
        <v>7</v>
      </c>
      <c r="F4" s="42"/>
      <c r="G4" s="41"/>
      <c r="H4" s="25" t="s">
        <v>42</v>
      </c>
      <c r="I4" s="32"/>
      <c r="J4" s="32"/>
      <c r="K4" s="25" t="s">
        <v>43</v>
      </c>
      <c r="L4" s="32"/>
      <c r="M4" s="33"/>
      <c r="N4" s="45" t="s">
        <v>44</v>
      </c>
      <c r="O4" s="44"/>
      <c r="P4" s="32"/>
      <c r="Q4" s="46" t="s">
        <v>45</v>
      </c>
      <c r="R4" s="32"/>
      <c r="S4" s="11"/>
      <c r="T4" s="11"/>
      <c r="U4" s="11"/>
      <c r="V4" s="11"/>
      <c r="W4" s="11"/>
    </row>
    <row r="5" spans="1:27" ht="38.25">
      <c r="A5" s="11"/>
      <c r="B5" s="7" t="s">
        <v>0</v>
      </c>
      <c r="C5" s="7" t="s">
        <v>5</v>
      </c>
      <c r="D5" s="59" t="s">
        <v>132</v>
      </c>
      <c r="E5" s="59" t="s">
        <v>133</v>
      </c>
      <c r="F5" s="59" t="s">
        <v>4</v>
      </c>
      <c r="G5" s="59" t="s">
        <v>132</v>
      </c>
      <c r="H5" s="59" t="s">
        <v>133</v>
      </c>
      <c r="I5" s="59" t="s">
        <v>4</v>
      </c>
      <c r="J5" s="59" t="s">
        <v>132</v>
      </c>
      <c r="K5" s="59" t="s">
        <v>133</v>
      </c>
      <c r="L5" s="59" t="s">
        <v>4</v>
      </c>
      <c r="M5" s="59" t="s">
        <v>132</v>
      </c>
      <c r="N5" s="59" t="s">
        <v>133</v>
      </c>
      <c r="O5" s="59" t="s">
        <v>4</v>
      </c>
      <c r="P5" s="59" t="s">
        <v>132</v>
      </c>
      <c r="Q5" s="59" t="s">
        <v>133</v>
      </c>
      <c r="R5" s="59" t="s">
        <v>4</v>
      </c>
      <c r="S5" s="59" t="str">
        <f>P5&amp;" Total"</f>
        <v>NORTH-BOUND Total</v>
      </c>
      <c r="T5" s="59" t="str">
        <f>Q5&amp;" Total"</f>
        <v>SOUTH-BOUND Total</v>
      </c>
      <c r="U5" s="59" t="s">
        <v>4</v>
      </c>
      <c r="V5" s="7" t="s">
        <v>5</v>
      </c>
      <c r="W5" s="11"/>
      <c r="X5" s="29"/>
      <c r="Y5" s="29"/>
      <c r="Z5" s="29"/>
      <c r="AA5" s="29"/>
    </row>
    <row r="6" spans="1:27" ht="12.75">
      <c r="A6" s="11"/>
      <c r="B6" s="3" t="s">
        <v>54</v>
      </c>
      <c r="C6" s="3" t="s">
        <v>55</v>
      </c>
      <c r="D6" s="3">
        <v>0</v>
      </c>
      <c r="E6" s="3">
        <v>0</v>
      </c>
      <c r="F6" s="3">
        <f>SUM(D6:E6)</f>
        <v>0</v>
      </c>
      <c r="G6" s="3">
        <v>0</v>
      </c>
      <c r="H6" s="3">
        <v>0</v>
      </c>
      <c r="I6" s="3">
        <f>SUM(G6:H6)</f>
        <v>0</v>
      </c>
      <c r="J6" s="3">
        <v>0</v>
      </c>
      <c r="K6" s="3">
        <v>0</v>
      </c>
      <c r="L6" s="3">
        <f>SUM(J6:K6)</f>
        <v>0</v>
      </c>
      <c r="M6" s="3">
        <v>7500</v>
      </c>
      <c r="N6" s="3">
        <v>0</v>
      </c>
      <c r="O6" s="3">
        <f>SUM(M6:N6)</f>
        <v>7500</v>
      </c>
      <c r="P6" s="3">
        <v>0</v>
      </c>
      <c r="Q6" s="3">
        <v>0</v>
      </c>
      <c r="R6" s="3">
        <f>SUM(P6:Q6)</f>
        <v>0</v>
      </c>
      <c r="S6" s="5">
        <f>D6+G6+J6+M6+P6</f>
        <v>7500</v>
      </c>
      <c r="T6" s="5">
        <f>E6+H6+K6+N6+Q6</f>
        <v>0</v>
      </c>
      <c r="U6" s="5">
        <f>S6+T6</f>
        <v>7500</v>
      </c>
      <c r="V6" s="3" t="s">
        <v>55</v>
      </c>
      <c r="W6" s="11"/>
      <c r="X6" s="30"/>
      <c r="Y6" s="29"/>
      <c r="Z6" s="29"/>
      <c r="AA6" s="29"/>
    </row>
    <row r="7" spans="1:27" ht="12.75">
      <c r="A7" s="11"/>
      <c r="B7" s="3" t="s">
        <v>56</v>
      </c>
      <c r="C7" s="3" t="s">
        <v>57</v>
      </c>
      <c r="D7" s="3">
        <v>0</v>
      </c>
      <c r="E7" s="3">
        <v>0</v>
      </c>
      <c r="F7" s="3">
        <f aca="true" t="shared" si="0" ref="F7:F22">SUM(D7:E7)</f>
        <v>0</v>
      </c>
      <c r="G7" s="3">
        <v>0</v>
      </c>
      <c r="H7" s="3">
        <v>0</v>
      </c>
      <c r="I7" s="3">
        <f aca="true" t="shared" si="1" ref="I7:I19"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 aca="true" t="shared" si="2" ref="O7:O22">SUM(M7:N7)</f>
        <v>0</v>
      </c>
      <c r="P7" s="3">
        <v>0</v>
      </c>
      <c r="Q7" s="3">
        <v>8400</v>
      </c>
      <c r="R7" s="3">
        <f aca="true" t="shared" si="3" ref="R7:R22">SUM(P7:Q7)</f>
        <v>8400</v>
      </c>
      <c r="S7" s="5">
        <f aca="true" t="shared" si="4" ref="S7:T23">D7+G7+J7+M7+P7</f>
        <v>0</v>
      </c>
      <c r="T7" s="5">
        <f t="shared" si="4"/>
        <v>8400</v>
      </c>
      <c r="U7" s="5">
        <f aca="true" t="shared" si="5" ref="U7:U23">S7+T7</f>
        <v>8400</v>
      </c>
      <c r="V7" s="3" t="s">
        <v>57</v>
      </c>
      <c r="W7" s="11"/>
      <c r="X7" s="30"/>
      <c r="Y7" s="29"/>
      <c r="Z7" s="29"/>
      <c r="AA7" s="29"/>
    </row>
    <row r="8" spans="1:27" ht="12.75">
      <c r="A8" s="11"/>
      <c r="B8" s="3" t="s">
        <v>58</v>
      </c>
      <c r="C8" s="3" t="s">
        <v>59</v>
      </c>
      <c r="D8" s="3">
        <v>0</v>
      </c>
      <c r="E8" s="3">
        <v>0</v>
      </c>
      <c r="F8" s="3">
        <f t="shared" si="0"/>
        <v>0</v>
      </c>
      <c r="G8" s="3">
        <v>0</v>
      </c>
      <c r="H8" s="3">
        <v>0</v>
      </c>
      <c r="I8" s="3">
        <f t="shared" si="1"/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t="shared" si="2"/>
        <v>0</v>
      </c>
      <c r="P8" s="3">
        <v>8400</v>
      </c>
      <c r="Q8" s="3">
        <v>0</v>
      </c>
      <c r="R8" s="3">
        <f t="shared" si="3"/>
        <v>8400</v>
      </c>
      <c r="S8" s="5">
        <f t="shared" si="4"/>
        <v>8400</v>
      </c>
      <c r="T8" s="5">
        <f t="shared" si="4"/>
        <v>0</v>
      </c>
      <c r="U8" s="5">
        <f t="shared" si="5"/>
        <v>8400</v>
      </c>
      <c r="V8" s="3" t="s">
        <v>59</v>
      </c>
      <c r="W8" s="11"/>
      <c r="X8" s="30"/>
      <c r="Y8" s="29"/>
      <c r="Z8" s="29"/>
      <c r="AA8" s="29"/>
    </row>
    <row r="9" spans="1:27" ht="12.75">
      <c r="A9" s="11"/>
      <c r="B9" s="3" t="s">
        <v>60</v>
      </c>
      <c r="C9" s="3" t="s">
        <v>61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7200</v>
      </c>
      <c r="K9" s="3">
        <v>0</v>
      </c>
      <c r="L9" s="3">
        <f>SUM(J9:K9)</f>
        <v>7200</v>
      </c>
      <c r="M9" s="3">
        <v>7500</v>
      </c>
      <c r="N9" s="3">
        <v>0</v>
      </c>
      <c r="O9" s="3">
        <f t="shared" si="2"/>
        <v>7500</v>
      </c>
      <c r="P9" s="3">
        <v>0</v>
      </c>
      <c r="Q9" s="3">
        <v>0</v>
      </c>
      <c r="R9" s="3">
        <f t="shared" si="3"/>
        <v>0</v>
      </c>
      <c r="S9" s="5">
        <f t="shared" si="4"/>
        <v>14700</v>
      </c>
      <c r="T9" s="5">
        <f t="shared" si="4"/>
        <v>0</v>
      </c>
      <c r="U9" s="5">
        <f t="shared" si="5"/>
        <v>14700</v>
      </c>
      <c r="V9" s="3" t="s">
        <v>61</v>
      </c>
      <c r="W9" s="11"/>
      <c r="X9" s="30"/>
      <c r="Y9" s="29"/>
      <c r="Z9" s="29"/>
      <c r="AA9" s="29"/>
    </row>
    <row r="10" spans="1:27" ht="12.75">
      <c r="A10" s="11"/>
      <c r="B10" s="3" t="s">
        <v>62</v>
      </c>
      <c r="C10" s="3" t="s">
        <v>63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63</v>
      </c>
      <c r="W10" s="11"/>
      <c r="X10" s="30"/>
      <c r="Y10" s="29"/>
      <c r="Z10" s="29"/>
      <c r="AA10" s="29"/>
    </row>
    <row r="11" spans="1:27" ht="12.75">
      <c r="A11" s="11"/>
      <c r="B11" s="3" t="s">
        <v>64</v>
      </c>
      <c r="C11" s="3" t="s">
        <v>65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5400</v>
      </c>
      <c r="I11" s="3">
        <f t="shared" si="1"/>
        <v>5400</v>
      </c>
      <c r="J11" s="3">
        <v>0</v>
      </c>
      <c r="K11" s="3">
        <v>0</v>
      </c>
      <c r="L11" s="3">
        <f aca="true" t="shared" si="6" ref="L11:L22">SUM(J11:K11)</f>
        <v>0</v>
      </c>
      <c r="M11" s="3">
        <v>0</v>
      </c>
      <c r="N11" s="3">
        <v>0</v>
      </c>
      <c r="O11" s="3">
        <f t="shared" si="2"/>
        <v>0</v>
      </c>
      <c r="P11" s="3">
        <v>8400</v>
      </c>
      <c r="Q11" s="3">
        <v>8400</v>
      </c>
      <c r="R11" s="3">
        <f t="shared" si="3"/>
        <v>16800</v>
      </c>
      <c r="S11" s="5">
        <f t="shared" si="4"/>
        <v>8400</v>
      </c>
      <c r="T11" s="5">
        <f t="shared" si="4"/>
        <v>13800</v>
      </c>
      <c r="U11" s="5">
        <f t="shared" si="5"/>
        <v>22200</v>
      </c>
      <c r="V11" s="3" t="s">
        <v>65</v>
      </c>
      <c r="W11" s="11"/>
      <c r="X11" s="30"/>
      <c r="Y11" s="29"/>
      <c r="Z11" s="29"/>
      <c r="AA11" s="29"/>
    </row>
    <row r="12" spans="1:27" ht="12.75">
      <c r="A12" s="11"/>
      <c r="B12" s="3" t="s">
        <v>66</v>
      </c>
      <c r="C12" s="3" t="s">
        <v>67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6"/>
        <v>0</v>
      </c>
      <c r="M12" s="3">
        <v>22500</v>
      </c>
      <c r="N12" s="3">
        <v>7500</v>
      </c>
      <c r="O12" s="3">
        <f t="shared" si="2"/>
        <v>30000</v>
      </c>
      <c r="P12" s="3">
        <v>0</v>
      </c>
      <c r="Q12" s="3">
        <v>8400</v>
      </c>
      <c r="R12" s="3">
        <f t="shared" si="3"/>
        <v>8400</v>
      </c>
      <c r="S12" s="5">
        <f t="shared" si="4"/>
        <v>22500</v>
      </c>
      <c r="T12" s="5">
        <f t="shared" si="4"/>
        <v>15900</v>
      </c>
      <c r="U12" s="5">
        <f t="shared" si="5"/>
        <v>38400</v>
      </c>
      <c r="V12" s="3" t="s">
        <v>67</v>
      </c>
      <c r="W12" s="11"/>
      <c r="X12" s="30"/>
      <c r="Y12" s="29"/>
      <c r="Z12" s="29"/>
      <c r="AA12" s="29"/>
    </row>
    <row r="13" spans="1:27" ht="12.75">
      <c r="A13" s="11"/>
      <c r="B13" s="3" t="s">
        <v>68</v>
      </c>
      <c r="C13" s="3" t="s">
        <v>69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 t="s">
        <v>69</v>
      </c>
      <c r="W13" s="11"/>
      <c r="X13" s="30"/>
      <c r="Y13" s="29"/>
      <c r="Z13" s="29"/>
      <c r="AA13" s="29"/>
    </row>
    <row r="14" spans="1:27" ht="12.75">
      <c r="A14" s="11"/>
      <c r="B14" s="3" t="s">
        <v>70</v>
      </c>
      <c r="C14" s="3" t="s">
        <v>71</v>
      </c>
      <c r="D14" s="3">
        <v>2400</v>
      </c>
      <c r="E14" s="3">
        <v>0</v>
      </c>
      <c r="F14" s="3">
        <f t="shared" si="0"/>
        <v>2400</v>
      </c>
      <c r="G14" s="3">
        <v>0</v>
      </c>
      <c r="H14" s="3">
        <v>5400</v>
      </c>
      <c r="I14" s="3">
        <f t="shared" si="1"/>
        <v>5400</v>
      </c>
      <c r="J14" s="3">
        <v>0</v>
      </c>
      <c r="K14" s="3">
        <v>0</v>
      </c>
      <c r="L14" s="3">
        <f t="shared" si="6"/>
        <v>0</v>
      </c>
      <c r="M14" s="3">
        <v>7500</v>
      </c>
      <c r="N14" s="3">
        <v>7500</v>
      </c>
      <c r="O14" s="3">
        <f t="shared" si="2"/>
        <v>15000</v>
      </c>
      <c r="P14" s="3">
        <v>0</v>
      </c>
      <c r="Q14" s="3">
        <v>0</v>
      </c>
      <c r="R14" s="3">
        <f t="shared" si="3"/>
        <v>0</v>
      </c>
      <c r="S14" s="5">
        <f t="shared" si="4"/>
        <v>9900</v>
      </c>
      <c r="T14" s="5">
        <f t="shared" si="4"/>
        <v>12900</v>
      </c>
      <c r="U14" s="5">
        <f t="shared" si="5"/>
        <v>22800</v>
      </c>
      <c r="V14" s="3" t="s">
        <v>71</v>
      </c>
      <c r="W14" s="11"/>
      <c r="X14" s="30"/>
      <c r="Y14" s="29"/>
      <c r="Z14" s="29"/>
      <c r="AA14" s="29"/>
    </row>
    <row r="15" spans="1:27" ht="12.75">
      <c r="A15" s="11"/>
      <c r="B15" s="3" t="s">
        <v>72</v>
      </c>
      <c r="C15" s="3" t="s">
        <v>73</v>
      </c>
      <c r="D15" s="3">
        <v>0</v>
      </c>
      <c r="E15" s="3">
        <v>0</v>
      </c>
      <c r="F15" s="3">
        <f t="shared" si="0"/>
        <v>0</v>
      </c>
      <c r="G15" s="3">
        <v>5400</v>
      </c>
      <c r="H15" s="3">
        <v>0</v>
      </c>
      <c r="I15" s="3">
        <f t="shared" si="1"/>
        <v>5400</v>
      </c>
      <c r="J15" s="3">
        <v>0</v>
      </c>
      <c r="K15" s="3">
        <v>0</v>
      </c>
      <c r="L15" s="3">
        <f t="shared" si="6"/>
        <v>0</v>
      </c>
      <c r="M15" s="3">
        <v>7500</v>
      </c>
      <c r="N15" s="3">
        <v>0</v>
      </c>
      <c r="O15" s="3">
        <f t="shared" si="2"/>
        <v>7500</v>
      </c>
      <c r="P15" s="3">
        <v>0</v>
      </c>
      <c r="Q15" s="3">
        <v>0</v>
      </c>
      <c r="R15" s="3">
        <f t="shared" si="3"/>
        <v>0</v>
      </c>
      <c r="S15" s="5">
        <f t="shared" si="4"/>
        <v>12900</v>
      </c>
      <c r="T15" s="5">
        <f t="shared" si="4"/>
        <v>0</v>
      </c>
      <c r="U15" s="5">
        <f t="shared" si="5"/>
        <v>12900</v>
      </c>
      <c r="V15" s="3" t="s">
        <v>73</v>
      </c>
      <c r="W15" s="11"/>
      <c r="X15" s="30"/>
      <c r="Y15" s="29"/>
      <c r="Z15" s="29"/>
      <c r="AA15" s="29"/>
    </row>
    <row r="16" spans="1:27" ht="12.75">
      <c r="A16" s="11"/>
      <c r="B16" s="3" t="s">
        <v>74</v>
      </c>
      <c r="C16" s="3" t="s">
        <v>75</v>
      </c>
      <c r="D16" s="3">
        <v>33600</v>
      </c>
      <c r="E16" s="3">
        <v>48000</v>
      </c>
      <c r="F16" s="3">
        <f t="shared" si="0"/>
        <v>81600</v>
      </c>
      <c r="G16" s="3">
        <v>27000</v>
      </c>
      <c r="H16" s="3">
        <v>27000</v>
      </c>
      <c r="I16" s="3">
        <f t="shared" si="1"/>
        <v>54000</v>
      </c>
      <c r="J16" s="3">
        <v>36000</v>
      </c>
      <c r="K16" s="3">
        <v>72000</v>
      </c>
      <c r="L16" s="3">
        <f t="shared" si="6"/>
        <v>108000</v>
      </c>
      <c r="M16" s="3">
        <v>37500</v>
      </c>
      <c r="N16" s="3">
        <v>90000</v>
      </c>
      <c r="O16" s="3">
        <f t="shared" si="2"/>
        <v>127500</v>
      </c>
      <c r="P16" s="3">
        <v>33600</v>
      </c>
      <c r="Q16" s="3">
        <v>58800</v>
      </c>
      <c r="R16" s="3">
        <f t="shared" si="3"/>
        <v>92400</v>
      </c>
      <c r="S16" s="5">
        <f t="shared" si="4"/>
        <v>167700</v>
      </c>
      <c r="T16" s="5">
        <f t="shared" si="4"/>
        <v>295800</v>
      </c>
      <c r="U16" s="5">
        <f t="shared" si="5"/>
        <v>463500</v>
      </c>
      <c r="V16" s="3" t="s">
        <v>75</v>
      </c>
      <c r="W16" s="11"/>
      <c r="X16" s="30"/>
      <c r="Y16" s="29"/>
      <c r="Z16" s="29"/>
      <c r="AA16" s="29"/>
    </row>
    <row r="17" spans="1:27" ht="12.75">
      <c r="A17" s="11"/>
      <c r="B17" s="3" t="s">
        <v>76</v>
      </c>
      <c r="C17" s="3" t="s">
        <v>77</v>
      </c>
      <c r="D17" s="3">
        <v>2400</v>
      </c>
      <c r="E17" s="3">
        <v>0</v>
      </c>
      <c r="F17" s="3">
        <f t="shared" si="0"/>
        <v>2400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 t="shared" si="6"/>
        <v>0</v>
      </c>
      <c r="M17" s="3">
        <v>7500</v>
      </c>
      <c r="N17" s="3">
        <v>0</v>
      </c>
      <c r="O17" s="3">
        <f t="shared" si="2"/>
        <v>7500</v>
      </c>
      <c r="P17" s="3">
        <v>0</v>
      </c>
      <c r="Q17" s="3">
        <v>0</v>
      </c>
      <c r="R17" s="3">
        <f t="shared" si="3"/>
        <v>0</v>
      </c>
      <c r="S17" s="5">
        <f t="shared" si="4"/>
        <v>9900</v>
      </c>
      <c r="T17" s="5">
        <f t="shared" si="4"/>
        <v>0</v>
      </c>
      <c r="U17" s="5">
        <f t="shared" si="5"/>
        <v>9900</v>
      </c>
      <c r="V17" s="3" t="s">
        <v>77</v>
      </c>
      <c r="W17" s="11"/>
      <c r="X17" s="30"/>
      <c r="Y17" s="29"/>
      <c r="Z17" s="29"/>
      <c r="AA17" s="29"/>
    </row>
    <row r="18" spans="1:27" ht="12.75">
      <c r="A18" s="11"/>
      <c r="B18" s="3" t="s">
        <v>78</v>
      </c>
      <c r="C18" s="3" t="s">
        <v>79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0</v>
      </c>
      <c r="O18" s="3">
        <f t="shared" si="2"/>
        <v>0</v>
      </c>
      <c r="P18" s="3">
        <v>8400</v>
      </c>
      <c r="Q18" s="3">
        <v>0</v>
      </c>
      <c r="R18" s="3">
        <f t="shared" si="3"/>
        <v>8400</v>
      </c>
      <c r="S18" s="5">
        <f t="shared" si="4"/>
        <v>8400</v>
      </c>
      <c r="T18" s="5">
        <f t="shared" si="4"/>
        <v>0</v>
      </c>
      <c r="U18" s="5">
        <f t="shared" si="5"/>
        <v>8400</v>
      </c>
      <c r="V18" s="3" t="s">
        <v>79</v>
      </c>
      <c r="W18" s="11"/>
      <c r="X18" s="30"/>
      <c r="Y18" s="29"/>
      <c r="Z18" s="29"/>
      <c r="AA18" s="29"/>
    </row>
    <row r="19" spans="1:27" ht="12.75">
      <c r="A19" s="11"/>
      <c r="B19" s="3" t="s">
        <v>80</v>
      </c>
      <c r="C19" s="3" t="s">
        <v>81</v>
      </c>
      <c r="D19" s="3">
        <v>0</v>
      </c>
      <c r="E19" s="3">
        <v>2400</v>
      </c>
      <c r="F19" s="3">
        <f t="shared" si="0"/>
        <v>2400</v>
      </c>
      <c r="G19" s="3">
        <v>5400</v>
      </c>
      <c r="H19" s="3">
        <v>5400</v>
      </c>
      <c r="I19" s="3">
        <f t="shared" si="1"/>
        <v>10800</v>
      </c>
      <c r="J19" s="3">
        <v>21600</v>
      </c>
      <c r="K19" s="3">
        <v>0</v>
      </c>
      <c r="L19" s="3">
        <f t="shared" si="6"/>
        <v>21600</v>
      </c>
      <c r="M19" s="3">
        <v>45000</v>
      </c>
      <c r="N19" s="3">
        <v>52500</v>
      </c>
      <c r="O19" s="3">
        <f t="shared" si="2"/>
        <v>97500</v>
      </c>
      <c r="P19" s="3">
        <v>126000</v>
      </c>
      <c r="Q19" s="3">
        <v>100800</v>
      </c>
      <c r="R19" s="3">
        <f t="shared" si="3"/>
        <v>226800</v>
      </c>
      <c r="S19" s="5">
        <f t="shared" si="4"/>
        <v>198000</v>
      </c>
      <c r="T19" s="5">
        <f t="shared" si="4"/>
        <v>161100</v>
      </c>
      <c r="U19" s="5">
        <f t="shared" si="5"/>
        <v>359100</v>
      </c>
      <c r="V19" s="3" t="s">
        <v>81</v>
      </c>
      <c r="W19" s="11"/>
      <c r="X19" s="30"/>
      <c r="Y19" s="29"/>
      <c r="Z19" s="29"/>
      <c r="AA19" s="29"/>
    </row>
    <row r="20" spans="1:27" ht="12.75">
      <c r="A20" s="11"/>
      <c r="B20" s="3" t="s">
        <v>82</v>
      </c>
      <c r="C20" s="3" t="s">
        <v>83</v>
      </c>
      <c r="D20" s="3">
        <v>0</v>
      </c>
      <c r="E20" s="3">
        <v>4800</v>
      </c>
      <c r="F20" s="3">
        <f t="shared" si="0"/>
        <v>4800</v>
      </c>
      <c r="G20" s="3">
        <v>0</v>
      </c>
      <c r="H20" s="3">
        <v>5400</v>
      </c>
      <c r="I20" s="3">
        <f>SUM(G20:H20)</f>
        <v>5400</v>
      </c>
      <c r="J20" s="3">
        <v>0</v>
      </c>
      <c r="K20" s="3">
        <v>100800</v>
      </c>
      <c r="L20" s="3">
        <f t="shared" si="6"/>
        <v>100800</v>
      </c>
      <c r="M20" s="3">
        <v>37500</v>
      </c>
      <c r="N20" s="3">
        <v>60000</v>
      </c>
      <c r="O20" s="3">
        <f t="shared" si="2"/>
        <v>97500</v>
      </c>
      <c r="P20" s="3">
        <v>0</v>
      </c>
      <c r="Q20" s="3">
        <v>50400</v>
      </c>
      <c r="R20" s="3">
        <f t="shared" si="3"/>
        <v>50400</v>
      </c>
      <c r="S20" s="5">
        <f t="shared" si="4"/>
        <v>37500</v>
      </c>
      <c r="T20" s="5">
        <f t="shared" si="4"/>
        <v>221400</v>
      </c>
      <c r="U20" s="5">
        <f t="shared" si="5"/>
        <v>258900</v>
      </c>
      <c r="V20" s="3" t="s">
        <v>83</v>
      </c>
      <c r="W20" s="11"/>
      <c r="X20" s="30"/>
      <c r="Y20" s="29"/>
      <c r="Z20" s="29"/>
      <c r="AA20" s="29"/>
    </row>
    <row r="21" spans="1:27" ht="12.75">
      <c r="A21" s="11"/>
      <c r="B21" s="3" t="s">
        <v>84</v>
      </c>
      <c r="C21" s="3" t="s">
        <v>85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7200</v>
      </c>
      <c r="K21" s="3">
        <v>0</v>
      </c>
      <c r="L21" s="3">
        <f t="shared" si="6"/>
        <v>7200</v>
      </c>
      <c r="M21" s="3">
        <v>0</v>
      </c>
      <c r="N21" s="3">
        <v>0</v>
      </c>
      <c r="O21" s="3">
        <f t="shared" si="2"/>
        <v>0</v>
      </c>
      <c r="P21" s="3">
        <v>25200</v>
      </c>
      <c r="Q21" s="3">
        <v>16800</v>
      </c>
      <c r="R21" s="3">
        <f t="shared" si="3"/>
        <v>42000</v>
      </c>
      <c r="S21" s="5">
        <f t="shared" si="4"/>
        <v>32400</v>
      </c>
      <c r="T21" s="5">
        <f t="shared" si="4"/>
        <v>16800</v>
      </c>
      <c r="U21" s="5">
        <f t="shared" si="5"/>
        <v>49200</v>
      </c>
      <c r="V21" s="3" t="s">
        <v>85</v>
      </c>
      <c r="W21" s="11"/>
      <c r="X21" s="30"/>
      <c r="Y21" s="29"/>
      <c r="Z21" s="29"/>
      <c r="AA21" s="29"/>
    </row>
    <row r="22" spans="1:27" ht="12.75">
      <c r="A22" s="11"/>
      <c r="B22" s="3" t="s">
        <v>86</v>
      </c>
      <c r="C22" s="3" t="s">
        <v>87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 t="s">
        <v>87</v>
      </c>
      <c r="W22" s="11"/>
      <c r="X22" s="30"/>
      <c r="Y22" s="29"/>
      <c r="Z22" s="29"/>
      <c r="AA22" s="29"/>
    </row>
    <row r="23" spans="1:27" ht="12.75">
      <c r="A23" s="11"/>
      <c r="B23" s="3"/>
      <c r="C23" s="5" t="s">
        <v>12</v>
      </c>
      <c r="D23" s="5">
        <f aca="true" t="shared" si="7" ref="D23:R23">SUM(D6:D22)</f>
        <v>38400</v>
      </c>
      <c r="E23" s="5">
        <f t="shared" si="7"/>
        <v>55200</v>
      </c>
      <c r="F23" s="5">
        <f t="shared" si="7"/>
        <v>93600</v>
      </c>
      <c r="G23" s="5">
        <f t="shared" si="7"/>
        <v>37800</v>
      </c>
      <c r="H23" s="5">
        <f t="shared" si="7"/>
        <v>48600</v>
      </c>
      <c r="I23" s="5">
        <f t="shared" si="7"/>
        <v>86400</v>
      </c>
      <c r="J23" s="5">
        <f t="shared" si="7"/>
        <v>72000</v>
      </c>
      <c r="K23" s="5">
        <f t="shared" si="7"/>
        <v>172800</v>
      </c>
      <c r="L23" s="5">
        <f t="shared" si="7"/>
        <v>244800</v>
      </c>
      <c r="M23" s="5">
        <f t="shared" si="7"/>
        <v>180000</v>
      </c>
      <c r="N23" s="5">
        <f t="shared" si="7"/>
        <v>217500</v>
      </c>
      <c r="O23" s="5">
        <f t="shared" si="7"/>
        <v>397500</v>
      </c>
      <c r="P23" s="5">
        <f t="shared" si="7"/>
        <v>210000</v>
      </c>
      <c r="Q23" s="5">
        <f t="shared" si="7"/>
        <v>252000</v>
      </c>
      <c r="R23" s="5">
        <f t="shared" si="7"/>
        <v>462000</v>
      </c>
      <c r="S23" s="5">
        <f t="shared" si="4"/>
        <v>538200</v>
      </c>
      <c r="T23" s="5">
        <f t="shared" si="4"/>
        <v>746100</v>
      </c>
      <c r="U23" s="5">
        <f t="shared" si="5"/>
        <v>1284300</v>
      </c>
      <c r="V23" s="5" t="s">
        <v>12</v>
      </c>
      <c r="W23" s="11"/>
      <c r="X23" s="30"/>
      <c r="Y23" s="29"/>
      <c r="Z23" s="29"/>
      <c r="AA23" s="29"/>
    </row>
    <row r="24" spans="1:27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29"/>
      <c r="Y24" s="29"/>
      <c r="Z24" s="29"/>
      <c r="AA24" s="29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28"/>
      <c r="K28" s="28"/>
      <c r="L28" s="28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19" t="s">
        <v>134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33"/>
      <c r="C2" s="51"/>
      <c r="D2" s="50" t="s">
        <v>113</v>
      </c>
      <c r="E2" s="52"/>
      <c r="F2" s="51"/>
      <c r="G2" s="52"/>
      <c r="H2" s="51"/>
      <c r="I2" s="51"/>
      <c r="J2" s="52"/>
      <c r="K2" s="44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54"/>
      <c r="C3" s="11"/>
      <c r="D3" s="53" t="s">
        <v>51</v>
      </c>
      <c r="E3" s="32"/>
      <c r="F3" s="11"/>
      <c r="G3" s="53" t="s">
        <v>112</v>
      </c>
      <c r="H3" s="56"/>
      <c r="I3" s="12"/>
      <c r="J3" s="53" t="s">
        <v>40</v>
      </c>
      <c r="K3" s="56"/>
      <c r="L3" s="12"/>
      <c r="M3" s="12"/>
      <c r="N3" s="12"/>
      <c r="O3" s="12"/>
      <c r="P3" s="12"/>
      <c r="Q3" s="12"/>
      <c r="R3" s="12"/>
      <c r="S3" s="12"/>
    </row>
    <row r="4" spans="1:19" ht="25.5">
      <c r="A4" s="12"/>
      <c r="B4" s="55" t="s">
        <v>0</v>
      </c>
      <c r="C4" s="55" t="s">
        <v>52</v>
      </c>
      <c r="D4" s="57" t="s">
        <v>132</v>
      </c>
      <c r="E4" s="57" t="s">
        <v>133</v>
      </c>
      <c r="F4" s="58"/>
      <c r="G4" s="57" t="s">
        <v>132</v>
      </c>
      <c r="H4" s="57" t="s">
        <v>133</v>
      </c>
      <c r="I4" s="62"/>
      <c r="J4" s="57" t="s">
        <v>132</v>
      </c>
      <c r="K4" s="57" t="s">
        <v>133</v>
      </c>
      <c r="L4" s="12"/>
      <c r="M4" s="12"/>
      <c r="N4" s="12"/>
      <c r="O4" s="12"/>
      <c r="P4" s="12"/>
      <c r="Q4" s="12"/>
      <c r="R4" s="12"/>
      <c r="S4" s="12"/>
    </row>
    <row r="5" spans="1:19" ht="12.75">
      <c r="A5" s="12"/>
      <c r="B5" s="2" t="s">
        <v>88</v>
      </c>
      <c r="C5" s="2" t="s">
        <v>115</v>
      </c>
      <c r="D5" s="4">
        <v>300</v>
      </c>
      <c r="E5" s="4">
        <v>1500</v>
      </c>
      <c r="F5" s="11"/>
      <c r="G5" s="4">
        <v>300</v>
      </c>
      <c r="H5" s="4">
        <v>1500</v>
      </c>
      <c r="I5" s="12"/>
      <c r="J5" s="4">
        <v>20</v>
      </c>
      <c r="K5" s="4">
        <v>16.128999710083008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90</v>
      </c>
      <c r="C6" s="2" t="s">
        <v>116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91</v>
      </c>
      <c r="C7" s="2" t="s">
        <v>117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92</v>
      </c>
      <c r="C8" s="2" t="s">
        <v>118</v>
      </c>
      <c r="D8" s="4">
        <v>1200</v>
      </c>
      <c r="E8" s="4">
        <v>6900</v>
      </c>
      <c r="F8" s="11"/>
      <c r="G8" s="4">
        <v>2400</v>
      </c>
      <c r="H8" s="4">
        <v>13800</v>
      </c>
      <c r="I8" s="12"/>
      <c r="J8" s="4">
        <v>80</v>
      </c>
      <c r="K8" s="4">
        <v>74.19400024414062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93</v>
      </c>
      <c r="C9" s="2" t="s">
        <v>119</v>
      </c>
      <c r="D9" s="4">
        <v>0</v>
      </c>
      <c r="E9" s="4">
        <v>900</v>
      </c>
      <c r="F9" s="11"/>
      <c r="G9" s="4">
        <v>0</v>
      </c>
      <c r="H9" s="4">
        <v>2700</v>
      </c>
      <c r="I9" s="12"/>
      <c r="J9" s="4">
        <v>0</v>
      </c>
      <c r="K9" s="4">
        <v>9.677000045776367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120</v>
      </c>
      <c r="C10" s="2" t="s">
        <v>121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122</v>
      </c>
      <c r="C11" s="2" t="s">
        <v>123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124</v>
      </c>
      <c r="C12" s="2" t="s">
        <v>125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126</v>
      </c>
      <c r="C13" s="2" t="s">
        <v>127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128</v>
      </c>
      <c r="C14" s="2" t="s">
        <v>129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11"/>
      <c r="C15" s="11"/>
      <c r="D15" s="6">
        <f>SUM(D5:D14)</f>
        <v>1500</v>
      </c>
      <c r="E15" s="6">
        <f>SUM(E5:E14)</f>
        <v>9300</v>
      </c>
      <c r="F15" s="11"/>
      <c r="G15" s="6">
        <f>SUM(G5:G14)</f>
        <v>2700</v>
      </c>
      <c r="H15" s="6">
        <f>SUM(H5:H14)</f>
        <v>18000</v>
      </c>
      <c r="I15" s="12"/>
      <c r="J15" s="6">
        <f>SUM(J5:J14)</f>
        <v>100</v>
      </c>
      <c r="K15" s="6">
        <f>SUM(K5:K14)</f>
        <v>100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9.421875" style="0" customWidth="1"/>
  </cols>
  <sheetData>
    <row r="1" spans="1:46" ht="12.75">
      <c r="A1" s="11"/>
      <c r="B1" s="11"/>
      <c r="C1" s="19" t="s">
        <v>134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3"/>
      <c r="B3" s="63"/>
      <c r="C3" s="64" t="s">
        <v>135</v>
      </c>
      <c r="D3" s="64"/>
      <c r="E3" s="64"/>
      <c r="F3" s="64"/>
      <c r="G3" s="64"/>
      <c r="H3" s="64"/>
      <c r="I3" s="64"/>
      <c r="J3" s="64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32.25" customHeight="1">
      <c r="A4" s="63"/>
      <c r="B4" s="63"/>
      <c r="C4" s="65" t="s">
        <v>136</v>
      </c>
      <c r="D4" s="66"/>
      <c r="E4" s="66"/>
      <c r="F4" s="66"/>
      <c r="G4" s="66"/>
      <c r="H4" s="66"/>
      <c r="I4" s="66"/>
      <c r="J4" s="66"/>
      <c r="K4" s="66"/>
      <c r="L4" s="66"/>
      <c r="M4" s="63"/>
      <c r="N4" s="63"/>
      <c r="O4" s="63"/>
      <c r="P4" s="63"/>
      <c r="Q4" s="63"/>
      <c r="R4" s="63"/>
      <c r="S4" s="63"/>
      <c r="T4" s="63"/>
      <c r="U4" s="63"/>
    </row>
    <row r="5" spans="1:21" ht="12" customHeight="1">
      <c r="A5" s="63"/>
      <c r="B5" s="63"/>
      <c r="C5" s="67"/>
      <c r="D5" s="68"/>
      <c r="E5" s="68"/>
      <c r="F5" s="68"/>
      <c r="G5" s="68"/>
      <c r="H5" s="68"/>
      <c r="I5" s="68"/>
      <c r="J5" s="68"/>
      <c r="K5" s="68"/>
      <c r="L5" s="68"/>
      <c r="M5" s="63"/>
      <c r="N5" s="63"/>
      <c r="O5" s="63"/>
      <c r="P5" s="63"/>
      <c r="Q5" s="63"/>
      <c r="R5" s="63"/>
      <c r="S5" s="63"/>
      <c r="T5" s="63"/>
      <c r="U5" s="63"/>
    </row>
    <row r="6" spans="1:21" ht="12.75" customHeight="1">
      <c r="A6" s="63"/>
      <c r="B6" s="63"/>
      <c r="C6" s="69" t="s">
        <v>137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46" ht="12.75">
      <c r="A7" s="11"/>
      <c r="B7" s="11"/>
      <c r="C7" s="30" t="s">
        <v>130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.75">
      <c r="A8" s="11"/>
      <c r="B8" s="11"/>
      <c r="C8" s="30" t="s">
        <v>131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2.75">
      <c r="A9" s="11"/>
      <c r="B9" s="11"/>
      <c r="C9" s="1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.75">
      <c r="A10" s="11"/>
      <c r="B10" s="11"/>
      <c r="C10" s="11"/>
      <c r="D10" s="32"/>
      <c r="E10" s="32"/>
      <c r="F10" s="32"/>
      <c r="G10" s="32"/>
      <c r="H10" s="32"/>
      <c r="I10" s="32"/>
      <c r="J10" s="32"/>
      <c r="K10" s="48" t="s">
        <v>53</v>
      </c>
      <c r="L10" s="32"/>
      <c r="M10" s="32"/>
      <c r="N10" s="32"/>
      <c r="O10" s="32"/>
      <c r="P10" s="32"/>
      <c r="Q10" s="32"/>
      <c r="R10" s="32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11"/>
      <c r="D11" s="32"/>
      <c r="E11" s="35" t="s">
        <v>6</v>
      </c>
      <c r="F11" s="36"/>
      <c r="G11" s="33"/>
      <c r="H11" s="43" t="s">
        <v>8</v>
      </c>
      <c r="I11" s="44"/>
      <c r="J11" s="39"/>
      <c r="K11" s="35" t="s">
        <v>9</v>
      </c>
      <c r="L11" s="39"/>
      <c r="M11" s="33"/>
      <c r="N11" s="43" t="s">
        <v>10</v>
      </c>
      <c r="O11" s="44"/>
      <c r="P11" s="37"/>
      <c r="Q11" s="38" t="s">
        <v>11</v>
      </c>
      <c r="R11" s="4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11"/>
      <c r="D12" s="34"/>
      <c r="E12" s="25" t="s">
        <v>7</v>
      </c>
      <c r="F12" s="42"/>
      <c r="G12" s="41"/>
      <c r="H12" s="25" t="s">
        <v>42</v>
      </c>
      <c r="I12" s="32"/>
      <c r="J12" s="32"/>
      <c r="K12" s="25" t="s">
        <v>43</v>
      </c>
      <c r="L12" s="32"/>
      <c r="M12" s="33"/>
      <c r="N12" s="45" t="s">
        <v>44</v>
      </c>
      <c r="O12" s="44"/>
      <c r="P12" s="32"/>
      <c r="Q12" s="46" t="s">
        <v>45</v>
      </c>
      <c r="R12" s="32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38.25">
      <c r="A13" s="11"/>
      <c r="B13" s="7" t="s">
        <v>0</v>
      </c>
      <c r="C13" s="7" t="s">
        <v>114</v>
      </c>
      <c r="D13" s="59" t="s">
        <v>132</v>
      </c>
      <c r="E13" s="59" t="s">
        <v>133</v>
      </c>
      <c r="F13" s="59" t="s">
        <v>4</v>
      </c>
      <c r="G13" s="59" t="s">
        <v>132</v>
      </c>
      <c r="H13" s="59" t="s">
        <v>133</v>
      </c>
      <c r="I13" s="59" t="s">
        <v>4</v>
      </c>
      <c r="J13" s="59" t="s">
        <v>132</v>
      </c>
      <c r="K13" s="59" t="s">
        <v>133</v>
      </c>
      <c r="L13" s="59" t="s">
        <v>4</v>
      </c>
      <c r="M13" s="59" t="s">
        <v>132</v>
      </c>
      <c r="N13" s="59" t="s">
        <v>133</v>
      </c>
      <c r="O13" s="59" t="s">
        <v>4</v>
      </c>
      <c r="P13" s="59" t="s">
        <v>132</v>
      </c>
      <c r="Q13" s="59" t="s">
        <v>133</v>
      </c>
      <c r="R13" s="59" t="s">
        <v>4</v>
      </c>
      <c r="S13" s="59" t="str">
        <f>P13&amp;" Total"</f>
        <v>NORTH-BOUND Total</v>
      </c>
      <c r="T13" s="59" t="str">
        <f>Q13&amp;" Total"</f>
        <v>SOUTH-BOUND Total</v>
      </c>
      <c r="U13" s="59" t="s">
        <v>4</v>
      </c>
      <c r="V13" s="7" t="s">
        <v>114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3">
        <v>1075</v>
      </c>
      <c r="C14" s="3" t="s">
        <v>130</v>
      </c>
      <c r="D14" s="3">
        <v>0</v>
      </c>
      <c r="E14" s="3">
        <v>0</v>
      </c>
      <c r="F14" s="3">
        <f>SUM(D14:E14)</f>
        <v>0</v>
      </c>
      <c r="G14" s="3">
        <v>0</v>
      </c>
      <c r="H14" s="3">
        <v>0</v>
      </c>
      <c r="I14" s="3">
        <f>SUM(G14:H14)</f>
        <v>0</v>
      </c>
      <c r="J14" s="3">
        <v>0</v>
      </c>
      <c r="K14" s="3">
        <v>0</v>
      </c>
      <c r="L14" s="3">
        <f>SUM(J14:K14)</f>
        <v>0</v>
      </c>
      <c r="M14" s="3">
        <v>0</v>
      </c>
      <c r="N14" s="3">
        <v>0</v>
      </c>
      <c r="O14" s="3">
        <f>SUM(M14:N14)</f>
        <v>0</v>
      </c>
      <c r="P14" s="3">
        <v>0</v>
      </c>
      <c r="Q14" s="3">
        <v>0</v>
      </c>
      <c r="R14" s="3">
        <f>SUM(P14:Q14)</f>
        <v>0</v>
      </c>
      <c r="S14" s="5">
        <f>D14+G14+J14+M14+P14</f>
        <v>0</v>
      </c>
      <c r="T14" s="5">
        <f>E14+H14+K14+N14+Q14</f>
        <v>0</v>
      </c>
      <c r="U14" s="5">
        <f>S14+T14</f>
        <v>0</v>
      </c>
      <c r="V14" s="3" t="s">
        <v>130</v>
      </c>
      <c r="W14" s="11" t="s">
        <v>138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>
        <v>1203</v>
      </c>
      <c r="C15" s="3" t="s">
        <v>131</v>
      </c>
      <c r="D15" s="3">
        <v>0</v>
      </c>
      <c r="E15" s="3">
        <v>0</v>
      </c>
      <c r="F15" s="3">
        <f aca="true" t="shared" si="0" ref="F15:F36">SUM(D15:E15)</f>
        <v>0</v>
      </c>
      <c r="G15" s="3">
        <v>0</v>
      </c>
      <c r="H15" s="3">
        <v>5400</v>
      </c>
      <c r="I15" s="3">
        <f aca="true" t="shared" si="1" ref="I15:I27">SUM(G15:H15)</f>
        <v>5400</v>
      </c>
      <c r="J15" s="3">
        <v>0</v>
      </c>
      <c r="K15" s="3">
        <v>0</v>
      </c>
      <c r="L15" s="3">
        <f>SUM(J15:K15)</f>
        <v>0</v>
      </c>
      <c r="M15" s="3">
        <v>0</v>
      </c>
      <c r="N15" s="3">
        <v>0</v>
      </c>
      <c r="O15" s="3">
        <f aca="true" t="shared" si="2" ref="O15:O36">SUM(M15:N15)</f>
        <v>0</v>
      </c>
      <c r="P15" s="3">
        <v>8400</v>
      </c>
      <c r="Q15" s="3">
        <v>8400</v>
      </c>
      <c r="R15" s="3">
        <f aca="true" t="shared" si="3" ref="R15:R36">SUM(P15:Q15)</f>
        <v>16800</v>
      </c>
      <c r="S15" s="5">
        <f aca="true" t="shared" si="4" ref="S15:T37">D15+G15+J15+M15+P15</f>
        <v>8400</v>
      </c>
      <c r="T15" s="5">
        <f t="shared" si="4"/>
        <v>13800</v>
      </c>
      <c r="U15" s="5">
        <f aca="true" t="shared" si="5" ref="U15:U37">S15+T15</f>
        <v>22200</v>
      </c>
      <c r="V15" s="3" t="s">
        <v>131</v>
      </c>
      <c r="W15" s="11" t="s">
        <v>138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/>
      <c r="C16" s="3"/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0</v>
      </c>
      <c r="T16" s="5">
        <f t="shared" si="4"/>
        <v>0</v>
      </c>
      <c r="U16" s="5">
        <f t="shared" si="5"/>
        <v>0</v>
      </c>
      <c r="V16" s="3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/>
      <c r="C17" s="3"/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0</v>
      </c>
      <c r="U17" s="5">
        <f t="shared" si="5"/>
        <v>0</v>
      </c>
      <c r="V17" s="3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aca="true" t="shared" si="6" ref="L19:L36"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>SUM(G28:H28)</f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>SUM(G29:H29)</f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aca="true" t="shared" si="7" ref="F30:F35">SUM(D30:E30)</f>
        <v>0</v>
      </c>
      <c r="G30" s="3">
        <v>0</v>
      </c>
      <c r="H30" s="3">
        <v>0</v>
      </c>
      <c r="I30" s="3">
        <f aca="true" t="shared" si="8" ref="I30:I35">SUM(G30:H30)</f>
        <v>0</v>
      </c>
      <c r="J30" s="3">
        <v>0</v>
      </c>
      <c r="K30" s="3">
        <v>0</v>
      </c>
      <c r="L30" s="3">
        <f aca="true" t="shared" si="9" ref="L30:L35">SUM(J30:K30)</f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7"/>
        <v>0</v>
      </c>
      <c r="G31" s="3">
        <v>0</v>
      </c>
      <c r="H31" s="3">
        <v>0</v>
      </c>
      <c r="I31" s="3">
        <f t="shared" si="8"/>
        <v>0</v>
      </c>
      <c r="J31" s="3">
        <v>0</v>
      </c>
      <c r="K31" s="3">
        <v>0</v>
      </c>
      <c r="L31" s="3">
        <f t="shared" si="9"/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7"/>
        <v>0</v>
      </c>
      <c r="G34" s="3">
        <v>0</v>
      </c>
      <c r="H34" s="3">
        <v>0</v>
      </c>
      <c r="I34" s="3">
        <f t="shared" si="8"/>
        <v>0</v>
      </c>
      <c r="J34" s="3">
        <v>0</v>
      </c>
      <c r="K34" s="3">
        <v>0</v>
      </c>
      <c r="L34" s="3">
        <f t="shared" si="9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 t="shared" si="7"/>
        <v>0</v>
      </c>
      <c r="G35" s="3">
        <v>0</v>
      </c>
      <c r="H35" s="3">
        <v>0</v>
      </c>
      <c r="I35" s="3">
        <f t="shared" si="8"/>
        <v>0</v>
      </c>
      <c r="J35" s="3">
        <v>0</v>
      </c>
      <c r="K35" s="3">
        <v>0</v>
      </c>
      <c r="L35" s="3">
        <f t="shared" si="9"/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 t="shared" si="0"/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 t="shared" si="6"/>
        <v>0</v>
      </c>
      <c r="M36" s="3">
        <v>0</v>
      </c>
      <c r="N36" s="3">
        <v>0</v>
      </c>
      <c r="O36" s="3">
        <f t="shared" si="2"/>
        <v>0</v>
      </c>
      <c r="P36" s="3">
        <v>0</v>
      </c>
      <c r="Q36" s="3">
        <v>0</v>
      </c>
      <c r="R36" s="3">
        <f t="shared" si="3"/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5" t="s">
        <v>12</v>
      </c>
      <c r="D37" s="5">
        <f aca="true" t="shared" si="10" ref="D37:R37">SUM(D14:D36)</f>
        <v>0</v>
      </c>
      <c r="E37" s="5">
        <f t="shared" si="10"/>
        <v>0</v>
      </c>
      <c r="F37" s="5">
        <f t="shared" si="10"/>
        <v>0</v>
      </c>
      <c r="G37" s="5">
        <f t="shared" si="10"/>
        <v>0</v>
      </c>
      <c r="H37" s="5">
        <f t="shared" si="10"/>
        <v>5400</v>
      </c>
      <c r="I37" s="5">
        <f t="shared" si="10"/>
        <v>5400</v>
      </c>
      <c r="J37" s="5">
        <f t="shared" si="10"/>
        <v>0</v>
      </c>
      <c r="K37" s="5">
        <f t="shared" si="10"/>
        <v>0</v>
      </c>
      <c r="L37" s="5">
        <f t="shared" si="10"/>
        <v>0</v>
      </c>
      <c r="M37" s="5">
        <f t="shared" si="10"/>
        <v>0</v>
      </c>
      <c r="N37" s="5">
        <f t="shared" si="10"/>
        <v>0</v>
      </c>
      <c r="O37" s="5">
        <f t="shared" si="10"/>
        <v>0</v>
      </c>
      <c r="P37" s="5">
        <f t="shared" si="10"/>
        <v>8400</v>
      </c>
      <c r="Q37" s="5">
        <f t="shared" si="10"/>
        <v>8400</v>
      </c>
      <c r="R37" s="5">
        <f t="shared" si="10"/>
        <v>16800</v>
      </c>
      <c r="S37" s="5">
        <f t="shared" si="4"/>
        <v>8400</v>
      </c>
      <c r="T37" s="5">
        <f t="shared" si="4"/>
        <v>13800</v>
      </c>
      <c r="U37" s="5">
        <f t="shared" si="5"/>
        <v>22200</v>
      </c>
      <c r="V37" s="5" t="s">
        <v>12</v>
      </c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2007-09-24T09:43:56Z</dcterms:modified>
  <cp:category/>
  <cp:version/>
  <cp:contentType/>
  <cp:contentStatus/>
</cp:coreProperties>
</file>