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5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<sst xmlns="http://schemas.openxmlformats.org/spreadsheetml/2006/main" count="391" uniqueCount="141">
  <si>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</si>
  <si>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</si>
  <si>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</si>
  <si>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</si>
  <si>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</si>
  <si>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</si>
  <si>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</si>
  <si>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</si>
  <si>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</si>
  <si>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</si>
  <si>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</si>
  <si>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</si>
  <si>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</si>
  <si>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</si>
  <si>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</si>
  <si>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</si>
  <si>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</si>
  <si>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</si>
  <si>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</si>
  <si>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</si>
  <si>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</si>
  <si>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</si>
  <si>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</si>
  <si>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</si>
  <si>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</si>
  <si>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</si>
  <si>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</si>
  <si>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</si>
  <si>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</si>
  <si>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</si>
  <si>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</si>
  <si>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</si>
  <si>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</si>
  <si>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</si>
  <si>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</si>
  <si>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</si>
  <si>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</si>
  <si>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</si>
  <si>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</si>
  <si>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</si>
  <si>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</si>
  <si>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</si>
  <si>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</si>
  <si>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</si>
  <si>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</si>
  <si>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</si>
  <si>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</si>
  <si>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</si>
  <si>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</si>
  <si>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</si>
  <si>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</si>
  <si>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</si>
  <si>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</si>
  <si>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</si>
  <si>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</si>
  <si>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</si>
  <si>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</si>
  <si>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</si>
  <si>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</si>
  <si>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</si>
  <si>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</si>
  <si>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</si>
  <si>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</si>
  <si>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</si>
  <si>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</si>
  <si>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</si>
  <si>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</si>
  <si>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</si>
  <si>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</si>
  <si>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</si>
  <si>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</si>
  <si>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</si>
  <si>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</si>
  <si>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</si>
  <si>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</si>
  <si>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</si>
  <si>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</si>
  <si>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</si>
  <si>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</si>
  <si>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</si>
  <si>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</si>
  <si>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</si>
  <si>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</si>
  <si>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</si>
  <si>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</si>
  <si>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</si>
  <si>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</si>
  <si>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</si>
  <si>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</si>
  <si>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</si>
  <si>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</si>
  <si>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</si>
  <si>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</si>
  <si>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</si>
  <si>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</si>
  <si>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</si>
  <si>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</si>
  <si>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</si>
  <si>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</si>
  <si>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</si>
  <si>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</si>
  <si>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</si>
  <si>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</si>
  <si>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</si>
  <si>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</si>
  <si>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</si>
  <si>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</si>
  <si>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</si>
  <si>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</si>
  <si>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</si>
  <si>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</si>
  <si>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</si>
  <si>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</si>
  <si>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</si>
  <si>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</si>
  <si>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</si>
  <si>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</si>
  <si>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</si>
  <si>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</si>
  <si>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</si>
  <si>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</si>
  <si>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</si>
  <si>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</si>
  <si>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</si>
  <si>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</si>
  <si>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</si>
  <si>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</si>
  <si>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</si>
  <si>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</si>
  <si>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</si>
  <si>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1005 - Ammonia, anhydrous</t>
  </si>
  <si>
    <t>1075 - Butane, Butylene, Isobutane, Isobutane mixture, Isobutylene, Liquefied petroleum gas, LPG, Petroleum gases, liquefied, Propane or Propylene</t>
  </si>
  <si>
    <t>1203 - Gasohol, Gasoline, Motor spirit, Petrol</t>
  </si>
  <si>
    <t>3082 - Environmentally hazardous substances, liquid, n.o.s. / Hazardous waste, liquid, n.o.s.</t>
  </si>
  <si>
    <t>EAST-BOUND</t>
  </si>
  <si>
    <t>WEST-BOUND</t>
  </si>
  <si>
    <t>010-R602-N11-Dundee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</si>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</sst>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3" fillId="24" borderId="0" xfId="0" applyNumberFormat="1" applyFont="1" applyFill="1" applyBorder="1" applyAlignment="1" applyProtection="1">
      <alignment/>
      <protection/>
    </xf>
    <xf numFmtId="0" fontId="0" fillId="24" borderId="21" xfId="0" applyFill="1" applyBorder="1" applyAlignment="1">
      <alignment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38653567"/>
        <c:axId val="12337784"/>
      </c:barChart>
      <c:catAx>
        <c:axId val="38653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7784"/>
        <c:crosses val="autoZero"/>
        <c:auto val="1"/>
        <c:lblOffset val="100"/>
        <c:tickLblSkip val="1"/>
        <c:noMultiLvlLbl val="0"/>
      </c:catAx>
      <c:valAx>
        <c:axId val="12337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3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425"/>
          <c:y val="0.12525"/>
          <c:w val="0.414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931193"/>
        <c:axId val="59836418"/>
      </c:barChart>
      <c:catAx>
        <c:axId val="4393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auto val="1"/>
        <c:lblOffset val="100"/>
        <c:tickLblSkip val="1"/>
        <c:noMultiLvlLbl val="0"/>
      </c:catAx>
      <c:valAx>
        <c:axId val="598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65"/>
          <c:y val="0.125"/>
          <c:w val="0.398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1656851"/>
        <c:axId val="14911660"/>
      </c:barChart>
      <c:cat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175"/>
          <c:y val="0.1225"/>
          <c:w val="0.431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auto val="1"/>
        <c:lblOffset val="100"/>
        <c:tickLblSkip val="1"/>
        <c:noMultiLvlLbl val="0"/>
      </c:catAx>
      <c:valAx>
        <c:axId val="6699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9"/>
          <c:y val="0.12475"/>
          <c:w val="0.543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66073127"/>
        <c:axId val="57787232"/>
      </c:barChart>
      <c:catAx>
        <c:axId val="6607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3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6"/>
          <c:y val="0.11825"/>
          <c:w val="0.403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1.625</c:v>
                </c:pt>
                <c:pt idx="2">
                  <c:v>8.125</c:v>
                </c:pt>
                <c:pt idx="3">
                  <c:v>6.442</c:v>
                </c:pt>
                <c:pt idx="4">
                  <c:v>0</c:v>
                </c:pt>
                <c:pt idx="5">
                  <c:v>16.251</c:v>
                </c:pt>
                <c:pt idx="6">
                  <c:v>1.451</c:v>
                </c:pt>
                <c:pt idx="7">
                  <c:v>0</c:v>
                </c:pt>
                <c:pt idx="8">
                  <c:v>1.509</c:v>
                </c:pt>
                <c:pt idx="9">
                  <c:v>4.353</c:v>
                </c:pt>
                <c:pt idx="10">
                  <c:v>30.296</c:v>
                </c:pt>
                <c:pt idx="11">
                  <c:v>4.237</c:v>
                </c:pt>
                <c:pt idx="12">
                  <c:v>0.464</c:v>
                </c:pt>
                <c:pt idx="13">
                  <c:v>23.157</c:v>
                </c:pt>
                <c:pt idx="14">
                  <c:v>2.089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5.527</c:v>
                </c:pt>
                <c:pt idx="4">
                  <c:v>0</c:v>
                </c:pt>
                <c:pt idx="5">
                  <c:v>16.139</c:v>
                </c:pt>
                <c:pt idx="6">
                  <c:v>1.326</c:v>
                </c:pt>
                <c:pt idx="7">
                  <c:v>2.063</c:v>
                </c:pt>
                <c:pt idx="8">
                  <c:v>0</c:v>
                </c:pt>
                <c:pt idx="9">
                  <c:v>5.453</c:v>
                </c:pt>
                <c:pt idx="10">
                  <c:v>42.447</c:v>
                </c:pt>
                <c:pt idx="11">
                  <c:v>3.169</c:v>
                </c:pt>
                <c:pt idx="12">
                  <c:v>11.864</c:v>
                </c:pt>
                <c:pt idx="13">
                  <c:v>1.842</c:v>
                </c:pt>
                <c:pt idx="14">
                  <c:v>1.769</c:v>
                </c:pt>
                <c:pt idx="15">
                  <c:v>8.401</c:v>
                </c:pt>
                <c:pt idx="16">
                  <c:v>0</c:v>
                </c:pt>
              </c:numCache>
            </c:numRef>
          </c:val>
        </c:ser>
        <c:axId val="50323041"/>
        <c:axId val="50254186"/>
      </c:barChart>
      <c:catAx>
        <c:axId val="5032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85"/>
          <c:y val="0.123"/>
          <c:w val="0.39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49634491"/>
        <c:axId val="44057236"/>
      </c:barChart>
      <c:catAx>
        <c:axId val="4963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4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25"/>
          <c:y val="0.11375"/>
          <c:w val="0.414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714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714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24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4287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4287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6192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136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3"/>
      <c r="C4" s="49" t="s">
        <v>46</v>
      </c>
      <c r="D4" s="51"/>
      <c r="E4" s="44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7" t="s">
        <v>134</v>
      </c>
      <c r="E5" s="57" t="s">
        <v>135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47.25299835205078</v>
      </c>
      <c r="E6" s="21">
        <v>52.702999114990234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7.14300012588501</v>
      </c>
      <c r="E7" s="21">
        <v>7.432000160217285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3.8459999561309814</v>
      </c>
      <c r="E8" s="21">
        <v>4.730000019073486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3.8459999561309814</v>
      </c>
      <c r="E9" s="21">
        <v>5.40500020980835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12.088000297546387</v>
      </c>
      <c r="E10" s="21">
        <v>9.458999633789062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24.176000595092773</v>
      </c>
      <c r="E11" s="21">
        <v>18.91900062561035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1.6480000019073486</v>
      </c>
      <c r="E12" s="21">
        <v>1.3509999513626099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99.99999928474426</v>
      </c>
      <c r="E13" s="23">
        <f>SUM(E6:E12)</f>
        <v>99.99899971485138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3"/>
      <c r="C17" s="49" t="s">
        <v>46</v>
      </c>
      <c r="D17" s="51"/>
      <c r="E17" s="44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7" t="s">
        <v>134</v>
      </c>
      <c r="E18" s="57" t="s">
        <v>135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13.977999687194824</v>
      </c>
      <c r="E19" s="21">
        <v>16.176000595092773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7.5269999504089355</v>
      </c>
      <c r="E20" s="21">
        <v>10.293999671936035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7.5269999504089355</v>
      </c>
      <c r="E21" s="21">
        <v>11.765000343322754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23.6560001373291</v>
      </c>
      <c r="E22" s="21">
        <v>20.58799934387207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47.3120002746582</v>
      </c>
      <c r="E23" s="21">
        <v>41.17599868774414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</v>
      </c>
      <c r="E24" s="23">
        <f>SUM(E19:E23)</f>
        <v>99.99899864196777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136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3"/>
      <c r="C3" s="49" t="s">
        <v>47</v>
      </c>
      <c r="D3" s="51"/>
      <c r="E3" s="44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7" t="s">
        <v>134</v>
      </c>
      <c r="E4" s="57" t="s">
        <v>135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17.20400047302246</v>
      </c>
      <c r="E6" s="21">
        <v>19.118000030517578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26.881999969482422</v>
      </c>
      <c r="E7" s="21">
        <v>20.58799934387207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25.805999755859375</v>
      </c>
      <c r="E8" s="21">
        <v>25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6.452000141143799</v>
      </c>
      <c r="E9" s="21">
        <v>4.4120001792907715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13.977999687194824</v>
      </c>
      <c r="E11" s="21">
        <v>16.176000595092773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3.2260000705718994</v>
      </c>
      <c r="E12" s="21">
        <v>2.940999984741211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3.2260000705718994</v>
      </c>
      <c r="E13" s="21">
        <v>5.881999969482422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1.4709999561309814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3.2260000705718994</v>
      </c>
      <c r="E15" s="21">
        <v>4.4120001792907715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100.00000023841858</v>
      </c>
      <c r="E17" s="23">
        <f>SUM(E5:E16)</f>
        <v>100.00000023841858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136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7" t="s">
        <v>134</v>
      </c>
      <c r="C3" s="57" t="s">
        <v>135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5</v>
      </c>
      <c r="C11" s="8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11</v>
      </c>
      <c r="C12" s="8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12</v>
      </c>
      <c r="C13" s="8">
        <v>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13</v>
      </c>
      <c r="C14" s="8">
        <v>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4</v>
      </c>
      <c r="C15" s="8">
        <v>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9</v>
      </c>
      <c r="C16" s="8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6</v>
      </c>
      <c r="C17" s="8">
        <v>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4</v>
      </c>
      <c r="C18" s="8">
        <v>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5</v>
      </c>
      <c r="C19" s="8">
        <v>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7</v>
      </c>
      <c r="C20" s="8">
        <v>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7</v>
      </c>
      <c r="C21" s="8">
        <v>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7</v>
      </c>
      <c r="C22" s="8">
        <v>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3</v>
      </c>
      <c r="C23" s="8">
        <v>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93</v>
      </c>
      <c r="C30" s="9">
        <f>SUM(C5:C28)</f>
        <v>68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3.875</v>
      </c>
      <c r="C31" s="10">
        <f>AVERAGE(C5:C28)</f>
        <v>2.8333333333333335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136</v>
      </c>
      <c r="C1" s="70"/>
      <c r="D1" s="30"/>
      <c r="E1" s="12"/>
      <c r="F1" s="12"/>
      <c r="G1" s="30"/>
      <c r="H1" s="12"/>
      <c r="I1" s="12"/>
      <c r="J1" s="12"/>
      <c r="K1" s="12"/>
      <c r="L1" s="12"/>
    </row>
    <row r="2" spans="1:12" ht="12.75">
      <c r="A2" s="12"/>
      <c r="B2" s="19"/>
      <c r="C2" s="70"/>
      <c r="E2" s="12"/>
      <c r="F2" s="12"/>
      <c r="G2" s="30"/>
      <c r="H2" s="12"/>
      <c r="I2" s="12"/>
      <c r="J2" s="12"/>
      <c r="K2" s="12"/>
      <c r="L2" s="12"/>
    </row>
    <row r="3" spans="1:12" ht="12.75">
      <c r="A3" s="11"/>
      <c r="B3" s="32"/>
      <c r="C3" s="33"/>
      <c r="D3" s="50" t="s">
        <v>50</v>
      </c>
      <c r="E3" s="32"/>
      <c r="F3" s="32"/>
      <c r="G3" s="52"/>
      <c r="H3" s="32"/>
      <c r="I3" s="11"/>
      <c r="J3" s="11"/>
      <c r="K3" s="11"/>
      <c r="L3" s="11"/>
    </row>
    <row r="4" spans="1:12" ht="12.75">
      <c r="A4" s="11"/>
      <c r="B4" s="54"/>
      <c r="C4" s="11"/>
      <c r="D4" s="53" t="s">
        <v>40</v>
      </c>
      <c r="E4" s="32"/>
      <c r="F4" s="11"/>
      <c r="G4" s="53" t="s">
        <v>41</v>
      </c>
      <c r="H4" s="32"/>
      <c r="I4" s="11"/>
      <c r="J4" s="11"/>
      <c r="K4" s="11"/>
      <c r="L4" s="11"/>
    </row>
    <row r="5" spans="1:12" ht="25.5">
      <c r="A5" s="11"/>
      <c r="B5" s="55" t="s">
        <v>0</v>
      </c>
      <c r="C5" s="55" t="s">
        <v>3</v>
      </c>
      <c r="D5" s="57" t="s">
        <v>134</v>
      </c>
      <c r="E5" s="57" t="s">
        <v>135</v>
      </c>
      <c r="F5" s="58"/>
      <c r="G5" s="57" t="s">
        <v>134</v>
      </c>
      <c r="H5" s="57" t="s">
        <v>135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1.0750000476837158</v>
      </c>
      <c r="E7" s="4">
        <v>0</v>
      </c>
      <c r="F7" s="11"/>
      <c r="G7" s="4">
        <v>1.625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5.375999927520752</v>
      </c>
      <c r="E8" s="4">
        <v>0</v>
      </c>
      <c r="F8" s="11"/>
      <c r="G8" s="4">
        <v>8.125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5.375999927520752</v>
      </c>
      <c r="E9" s="4">
        <v>4.4120001792907715</v>
      </c>
      <c r="F9" s="11"/>
      <c r="G9" s="4">
        <v>6.442</v>
      </c>
      <c r="H9" s="4">
        <v>5.527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18.280000686645508</v>
      </c>
      <c r="E10" s="4">
        <v>10.293999671936035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12.902999877929688</v>
      </c>
      <c r="E11" s="4">
        <v>13.234999656677246</v>
      </c>
      <c r="F11" s="11"/>
      <c r="G11" s="4">
        <v>16.251</v>
      </c>
      <c r="H11" s="4">
        <v>16.139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1.0750000476837158</v>
      </c>
      <c r="E12" s="4">
        <v>1.4709999561309814</v>
      </c>
      <c r="F12" s="11"/>
      <c r="G12" s="4">
        <v>1.451</v>
      </c>
      <c r="H12" s="4">
        <v>1.326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1.4709999561309814</v>
      </c>
      <c r="F13" s="11"/>
      <c r="G13" s="4">
        <v>0</v>
      </c>
      <c r="H13" s="4">
        <v>2.063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2.1510000228881836</v>
      </c>
      <c r="E14" s="4">
        <v>0</v>
      </c>
      <c r="F14" s="11"/>
      <c r="G14" s="4">
        <v>1.509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3.2260000705718994</v>
      </c>
      <c r="E15" s="4">
        <v>4.4120001792907715</v>
      </c>
      <c r="F15" s="11"/>
      <c r="G15" s="4">
        <v>4.353</v>
      </c>
      <c r="H15" s="4">
        <v>5.453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27.957000732421875</v>
      </c>
      <c r="E16" s="4">
        <v>41.17599868774414</v>
      </c>
      <c r="F16" s="11"/>
      <c r="G16" s="4">
        <v>30.296</v>
      </c>
      <c r="H16" s="4">
        <v>42.447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3.2260000705718994</v>
      </c>
      <c r="E17" s="4">
        <v>2.940999984741211</v>
      </c>
      <c r="F17" s="11"/>
      <c r="G17" s="4">
        <v>4.237</v>
      </c>
      <c r="H17" s="4">
        <v>3.169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1.0750000476837158</v>
      </c>
      <c r="E18" s="4">
        <v>8.824000358581543</v>
      </c>
      <c r="F18" s="11"/>
      <c r="G18" s="4">
        <v>0.464</v>
      </c>
      <c r="H18" s="4">
        <v>11.864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16.128999710083008</v>
      </c>
      <c r="E19" s="4">
        <v>1.4709999561309814</v>
      </c>
      <c r="F19" s="11"/>
      <c r="G19" s="4">
        <v>23.157</v>
      </c>
      <c r="H19" s="4">
        <v>1.842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2.1510000228881836</v>
      </c>
      <c r="E20" s="4">
        <v>1.4709999561309814</v>
      </c>
      <c r="F20" s="11"/>
      <c r="G20" s="4">
        <v>2.089</v>
      </c>
      <c r="H20" s="4">
        <v>1.769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</v>
      </c>
      <c r="E21" s="4">
        <v>8.824000358581543</v>
      </c>
      <c r="F21" s="11"/>
      <c r="G21" s="4">
        <v>0</v>
      </c>
      <c r="H21" s="4">
        <v>8.401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100.0000011920929</v>
      </c>
      <c r="E23" s="6">
        <f>SUM(E6:E22)</f>
        <v>100.00199890136719</v>
      </c>
      <c r="F23" s="11"/>
      <c r="G23" s="6">
        <f>SUM(G6:G22)</f>
        <v>99.99899999999998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136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2"/>
      <c r="E2" s="32"/>
      <c r="F2" s="32"/>
      <c r="G2" s="32"/>
      <c r="H2" s="32"/>
      <c r="I2" s="32"/>
      <c r="J2" s="32"/>
      <c r="K2" s="48" t="s">
        <v>48</v>
      </c>
      <c r="L2" s="32"/>
      <c r="M2" s="32"/>
      <c r="N2" s="32"/>
      <c r="O2" s="32"/>
      <c r="P2" s="32"/>
      <c r="Q2" s="32"/>
      <c r="R2" s="32"/>
      <c r="S2" s="11"/>
      <c r="T2" s="11"/>
      <c r="U2" s="11"/>
      <c r="V2" s="11"/>
      <c r="W2" s="11"/>
    </row>
    <row r="3" spans="1:23" ht="12.75">
      <c r="A3" s="11"/>
      <c r="B3" s="11"/>
      <c r="C3" s="11"/>
      <c r="D3" s="32"/>
      <c r="E3" s="35" t="s">
        <v>6</v>
      </c>
      <c r="F3" s="47"/>
      <c r="G3" s="32"/>
      <c r="H3" s="35" t="s">
        <v>8</v>
      </c>
      <c r="I3" s="32"/>
      <c r="J3" s="32"/>
      <c r="K3" s="35" t="s">
        <v>9</v>
      </c>
      <c r="L3" s="32"/>
      <c r="M3" s="32"/>
      <c r="N3" s="35" t="s">
        <v>10</v>
      </c>
      <c r="O3" s="32"/>
      <c r="P3" s="32"/>
      <c r="Q3" s="35" t="s">
        <v>11</v>
      </c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54"/>
      <c r="E4" s="26" t="s">
        <v>7</v>
      </c>
      <c r="F4" s="60"/>
      <c r="G4" s="61"/>
      <c r="H4" s="26" t="s">
        <v>42</v>
      </c>
      <c r="I4" s="61"/>
      <c r="J4" s="11"/>
      <c r="K4" s="26" t="s">
        <v>43</v>
      </c>
      <c r="L4" s="61"/>
      <c r="M4" s="61"/>
      <c r="N4" s="26" t="s">
        <v>44</v>
      </c>
      <c r="O4" s="61"/>
      <c r="P4" s="11"/>
      <c r="Q4" s="27" t="s">
        <v>45</v>
      </c>
      <c r="R4" s="61"/>
      <c r="S4" s="11"/>
      <c r="T4" s="11"/>
      <c r="U4" s="11"/>
      <c r="V4" s="11"/>
      <c r="W4" s="11"/>
    </row>
    <row r="5" spans="1:23" ht="38.25">
      <c r="A5" s="11"/>
      <c r="B5" s="7" t="s">
        <v>0</v>
      </c>
      <c r="C5" s="7" t="s">
        <v>5</v>
      </c>
      <c r="D5" s="59" t="s">
        <v>134</v>
      </c>
      <c r="E5" s="59" t="s">
        <v>135</v>
      </c>
      <c r="F5" s="59" t="s">
        <v>4</v>
      </c>
      <c r="G5" s="59" t="s">
        <v>134</v>
      </c>
      <c r="H5" s="59" t="s">
        <v>135</v>
      </c>
      <c r="I5" s="59" t="s">
        <v>4</v>
      </c>
      <c r="J5" s="59" t="s">
        <v>134</v>
      </c>
      <c r="K5" s="59" t="s">
        <v>135</v>
      </c>
      <c r="L5" s="59" t="s">
        <v>4</v>
      </c>
      <c r="M5" s="59" t="s">
        <v>134</v>
      </c>
      <c r="N5" s="59" t="s">
        <v>135</v>
      </c>
      <c r="O5" s="59" t="s">
        <v>4</v>
      </c>
      <c r="P5" s="59" t="s">
        <v>134</v>
      </c>
      <c r="Q5" s="59" t="s">
        <v>135</v>
      </c>
      <c r="R5" s="59" t="s">
        <v>4</v>
      </c>
      <c r="S5" s="59" t="str">
        <f>P5&amp;" Total"</f>
        <v>EAST-BOUND Total</v>
      </c>
      <c r="T5" s="59" t="str">
        <f>Q5&amp;" Total"</f>
        <v>WEST-BOUND Total</v>
      </c>
      <c r="U5" s="59" t="s">
        <v>4</v>
      </c>
      <c r="V5" s="7" t="s">
        <v>5</v>
      </c>
      <c r="W5" s="11"/>
    </row>
    <row r="6" spans="1:23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0</v>
      </c>
      <c r="O6" s="3">
        <f>SUM(M6:N6)</f>
        <v>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0</v>
      </c>
      <c r="U6" s="5">
        <f>S6+T6</f>
        <v>0</v>
      </c>
      <c r="V6" s="3" t="s">
        <v>55</v>
      </c>
      <c r="W6" s="11"/>
    </row>
    <row r="7" spans="1:23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22">SUM(G7:H7)</f>
        <v>0</v>
      </c>
      <c r="J7" s="3">
        <v>0</v>
      </c>
      <c r="K7" s="3">
        <v>0</v>
      </c>
      <c r="L7" s="3">
        <f aca="true" t="shared" si="2" ref="L7:L22">SUM(J7:K7)</f>
        <v>0</v>
      </c>
      <c r="M7" s="3">
        <v>0</v>
      </c>
      <c r="N7" s="3">
        <v>0</v>
      </c>
      <c r="O7" s="3">
        <f aca="true" t="shared" si="3" ref="O7:O22">SUM(M7:N7)</f>
        <v>0</v>
      </c>
      <c r="P7" s="3">
        <v>300</v>
      </c>
      <c r="Q7" s="3">
        <v>0</v>
      </c>
      <c r="R7" s="3">
        <f aca="true" t="shared" si="4" ref="R7:R22">SUM(P7:Q7)</f>
        <v>300</v>
      </c>
      <c r="S7" s="5">
        <f aca="true" t="shared" si="5" ref="S7:S23">D7+G7+J7+M7+P7</f>
        <v>300</v>
      </c>
      <c r="T7" s="5">
        <f aca="true" t="shared" si="6" ref="T7:T23">E7+H7+K7+N7+Q7</f>
        <v>0</v>
      </c>
      <c r="U7" s="5">
        <f aca="true" t="shared" si="7" ref="U7:U23">S7+T7</f>
        <v>300</v>
      </c>
      <c r="V7" s="3" t="s">
        <v>57</v>
      </c>
      <c r="W7" s="11"/>
    </row>
    <row r="8" spans="1:23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 t="shared" si="2"/>
        <v>0</v>
      </c>
      <c r="M8" s="3">
        <v>0</v>
      </c>
      <c r="N8" s="3">
        <v>0</v>
      </c>
      <c r="O8" s="3">
        <f t="shared" si="3"/>
        <v>0</v>
      </c>
      <c r="P8" s="3">
        <v>1500</v>
      </c>
      <c r="Q8" s="3">
        <v>0</v>
      </c>
      <c r="R8" s="3">
        <f t="shared" si="4"/>
        <v>1500</v>
      </c>
      <c r="S8" s="5">
        <f t="shared" si="5"/>
        <v>1500</v>
      </c>
      <c r="T8" s="5">
        <f t="shared" si="6"/>
        <v>0</v>
      </c>
      <c r="U8" s="5">
        <f t="shared" si="7"/>
        <v>1500</v>
      </c>
      <c r="V8" s="3" t="s">
        <v>59</v>
      </c>
      <c r="W8" s="11"/>
    </row>
    <row r="9" spans="1:23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600</v>
      </c>
      <c r="H9" s="3">
        <v>0</v>
      </c>
      <c r="I9" s="3">
        <f t="shared" si="1"/>
        <v>600</v>
      </c>
      <c r="J9" s="3">
        <v>0</v>
      </c>
      <c r="K9" s="3">
        <v>0</v>
      </c>
      <c r="L9" s="3">
        <f t="shared" si="2"/>
        <v>0</v>
      </c>
      <c r="M9" s="3">
        <v>900</v>
      </c>
      <c r="N9" s="3">
        <v>900</v>
      </c>
      <c r="O9" s="3">
        <f t="shared" si="3"/>
        <v>1800</v>
      </c>
      <c r="P9" s="3">
        <v>0</v>
      </c>
      <c r="Q9" s="3">
        <v>0</v>
      </c>
      <c r="R9" s="3">
        <f t="shared" si="4"/>
        <v>0</v>
      </c>
      <c r="S9" s="5">
        <f t="shared" si="5"/>
        <v>1500</v>
      </c>
      <c r="T9" s="5">
        <f t="shared" si="6"/>
        <v>900</v>
      </c>
      <c r="U9" s="5">
        <f t="shared" si="7"/>
        <v>2400</v>
      </c>
      <c r="V9" s="3" t="s">
        <v>61</v>
      </c>
      <c r="W9" s="11"/>
    </row>
    <row r="10" spans="1:23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300</v>
      </c>
      <c r="H10" s="3">
        <v>300</v>
      </c>
      <c r="I10" s="3">
        <f t="shared" si="1"/>
        <v>600</v>
      </c>
      <c r="J10" s="3">
        <v>0</v>
      </c>
      <c r="K10" s="3">
        <v>0</v>
      </c>
      <c r="L10" s="3">
        <f t="shared" si="2"/>
        <v>0</v>
      </c>
      <c r="M10" s="3">
        <v>900</v>
      </c>
      <c r="N10" s="3">
        <v>300</v>
      </c>
      <c r="O10" s="3">
        <f t="shared" si="3"/>
        <v>1200</v>
      </c>
      <c r="P10" s="3">
        <v>3900</v>
      </c>
      <c r="Q10" s="3">
        <v>1500</v>
      </c>
      <c r="R10" s="3">
        <f t="shared" si="4"/>
        <v>5400</v>
      </c>
      <c r="S10" s="5">
        <f t="shared" si="5"/>
        <v>5100</v>
      </c>
      <c r="T10" s="5">
        <f t="shared" si="6"/>
        <v>2100</v>
      </c>
      <c r="U10" s="5">
        <f t="shared" si="7"/>
        <v>7200</v>
      </c>
      <c r="V10" s="3" t="s">
        <v>63</v>
      </c>
      <c r="W10" s="11"/>
    </row>
    <row r="11" spans="1:23" ht="12.75">
      <c r="A11" s="11"/>
      <c r="B11" s="3" t="s">
        <v>64</v>
      </c>
      <c r="C11" s="3" t="s">
        <v>65</v>
      </c>
      <c r="D11" s="3">
        <v>600</v>
      </c>
      <c r="E11" s="3">
        <v>300</v>
      </c>
      <c r="F11" s="3">
        <f t="shared" si="0"/>
        <v>900</v>
      </c>
      <c r="G11" s="3">
        <v>0</v>
      </c>
      <c r="H11" s="3">
        <v>0</v>
      </c>
      <c r="I11" s="3">
        <f t="shared" si="1"/>
        <v>0</v>
      </c>
      <c r="J11" s="3">
        <v>300</v>
      </c>
      <c r="K11" s="3">
        <v>300</v>
      </c>
      <c r="L11" s="3">
        <f t="shared" si="2"/>
        <v>600</v>
      </c>
      <c r="M11" s="3">
        <v>1200</v>
      </c>
      <c r="N11" s="3">
        <v>900</v>
      </c>
      <c r="O11" s="3">
        <f t="shared" si="3"/>
        <v>2100</v>
      </c>
      <c r="P11" s="3">
        <v>1500</v>
      </c>
      <c r="Q11" s="3">
        <v>1200</v>
      </c>
      <c r="R11" s="3">
        <f t="shared" si="4"/>
        <v>2700</v>
      </c>
      <c r="S11" s="5">
        <f t="shared" si="5"/>
        <v>3600</v>
      </c>
      <c r="T11" s="5">
        <f t="shared" si="6"/>
        <v>2700</v>
      </c>
      <c r="U11" s="5">
        <f t="shared" si="7"/>
        <v>6300</v>
      </c>
      <c r="V11" s="3" t="s">
        <v>65</v>
      </c>
      <c r="W11" s="11"/>
    </row>
    <row r="12" spans="1:23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300</v>
      </c>
      <c r="I12" s="3">
        <f t="shared" si="1"/>
        <v>300</v>
      </c>
      <c r="J12" s="3">
        <v>0</v>
      </c>
      <c r="K12" s="3">
        <v>0</v>
      </c>
      <c r="L12" s="3">
        <f t="shared" si="2"/>
        <v>0</v>
      </c>
      <c r="M12" s="3">
        <v>300</v>
      </c>
      <c r="N12" s="3">
        <v>0</v>
      </c>
      <c r="O12" s="3">
        <f t="shared" si="3"/>
        <v>300</v>
      </c>
      <c r="P12" s="3">
        <v>0</v>
      </c>
      <c r="Q12" s="3">
        <v>0</v>
      </c>
      <c r="R12" s="3">
        <f t="shared" si="4"/>
        <v>0</v>
      </c>
      <c r="S12" s="5">
        <f t="shared" si="5"/>
        <v>300</v>
      </c>
      <c r="T12" s="5">
        <f t="shared" si="6"/>
        <v>300</v>
      </c>
      <c r="U12" s="5">
        <f t="shared" si="7"/>
        <v>600</v>
      </c>
      <c r="V12" s="3" t="s">
        <v>67</v>
      </c>
      <c r="W12" s="11"/>
    </row>
    <row r="13" spans="1:23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300</v>
      </c>
      <c r="R13" s="3">
        <f t="shared" si="4"/>
        <v>300</v>
      </c>
      <c r="S13" s="5">
        <f t="shared" si="5"/>
        <v>0</v>
      </c>
      <c r="T13" s="5">
        <f t="shared" si="6"/>
        <v>300</v>
      </c>
      <c r="U13" s="5">
        <f t="shared" si="7"/>
        <v>300</v>
      </c>
      <c r="V13" s="3" t="s">
        <v>69</v>
      </c>
      <c r="W13" s="11"/>
    </row>
    <row r="14" spans="1:23" ht="12.75">
      <c r="A14" s="11"/>
      <c r="B14" s="3" t="s">
        <v>70</v>
      </c>
      <c r="C14" s="3" t="s">
        <v>71</v>
      </c>
      <c r="D14" s="3">
        <v>300</v>
      </c>
      <c r="E14" s="3">
        <v>0</v>
      </c>
      <c r="F14" s="3">
        <f t="shared" si="0"/>
        <v>300</v>
      </c>
      <c r="G14" s="3">
        <v>300</v>
      </c>
      <c r="H14" s="3">
        <v>0</v>
      </c>
      <c r="I14" s="3">
        <f t="shared" si="1"/>
        <v>300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600</v>
      </c>
      <c r="T14" s="5">
        <f t="shared" si="6"/>
        <v>0</v>
      </c>
      <c r="U14" s="5">
        <f t="shared" si="7"/>
        <v>600</v>
      </c>
      <c r="V14" s="3" t="s">
        <v>71</v>
      </c>
      <c r="W14" s="11"/>
    </row>
    <row r="15" spans="1:23" ht="12.75">
      <c r="A15" s="11"/>
      <c r="B15" s="3" t="s">
        <v>72</v>
      </c>
      <c r="C15" s="3" t="s">
        <v>73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300</v>
      </c>
      <c r="L15" s="3">
        <f t="shared" si="2"/>
        <v>300</v>
      </c>
      <c r="M15" s="3">
        <v>900</v>
      </c>
      <c r="N15" s="3">
        <v>600</v>
      </c>
      <c r="O15" s="3">
        <f t="shared" si="3"/>
        <v>1500</v>
      </c>
      <c r="P15" s="3">
        <v>0</v>
      </c>
      <c r="Q15" s="3">
        <v>0</v>
      </c>
      <c r="R15" s="3">
        <f t="shared" si="4"/>
        <v>0</v>
      </c>
      <c r="S15" s="5">
        <f t="shared" si="5"/>
        <v>900</v>
      </c>
      <c r="T15" s="5">
        <f t="shared" si="6"/>
        <v>900</v>
      </c>
      <c r="U15" s="5">
        <f t="shared" si="7"/>
        <v>1800</v>
      </c>
      <c r="V15" s="3" t="s">
        <v>73</v>
      </c>
      <c r="W15" s="11"/>
    </row>
    <row r="16" spans="1:23" ht="12.75">
      <c r="A16" s="11"/>
      <c r="B16" s="3" t="s">
        <v>74</v>
      </c>
      <c r="C16" s="3" t="s">
        <v>75</v>
      </c>
      <c r="D16" s="3">
        <v>2700</v>
      </c>
      <c r="E16" s="3">
        <v>2400</v>
      </c>
      <c r="F16" s="3">
        <f t="shared" si="0"/>
        <v>5100</v>
      </c>
      <c r="G16" s="3">
        <v>300</v>
      </c>
      <c r="H16" s="3">
        <v>900</v>
      </c>
      <c r="I16" s="3">
        <f t="shared" si="1"/>
        <v>1200</v>
      </c>
      <c r="J16" s="3">
        <v>300</v>
      </c>
      <c r="K16" s="3">
        <v>900</v>
      </c>
      <c r="L16" s="3">
        <f t="shared" si="2"/>
        <v>1200</v>
      </c>
      <c r="M16" s="3">
        <v>1200</v>
      </c>
      <c r="N16" s="3">
        <v>600</v>
      </c>
      <c r="O16" s="3">
        <f t="shared" si="3"/>
        <v>1800</v>
      </c>
      <c r="P16" s="3">
        <v>3300</v>
      </c>
      <c r="Q16" s="3">
        <v>3600</v>
      </c>
      <c r="R16" s="3">
        <f t="shared" si="4"/>
        <v>6900</v>
      </c>
      <c r="S16" s="5">
        <f t="shared" si="5"/>
        <v>7800</v>
      </c>
      <c r="T16" s="5">
        <f t="shared" si="6"/>
        <v>8400</v>
      </c>
      <c r="U16" s="5">
        <f t="shared" si="7"/>
        <v>16200</v>
      </c>
      <c r="V16" s="3" t="s">
        <v>75</v>
      </c>
      <c r="W16" s="11"/>
    </row>
    <row r="17" spans="1:23" ht="12.75">
      <c r="A17" s="11"/>
      <c r="B17" s="3" t="s">
        <v>76</v>
      </c>
      <c r="C17" s="3" t="s">
        <v>77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300</v>
      </c>
      <c r="I17" s="3">
        <f t="shared" si="1"/>
        <v>300</v>
      </c>
      <c r="J17" s="3">
        <v>600</v>
      </c>
      <c r="K17" s="3">
        <v>0</v>
      </c>
      <c r="L17" s="3">
        <f t="shared" si="2"/>
        <v>600</v>
      </c>
      <c r="M17" s="3">
        <v>300</v>
      </c>
      <c r="N17" s="3">
        <v>300</v>
      </c>
      <c r="O17" s="3">
        <f t="shared" si="3"/>
        <v>600</v>
      </c>
      <c r="P17" s="3">
        <v>0</v>
      </c>
      <c r="Q17" s="3">
        <v>0</v>
      </c>
      <c r="R17" s="3">
        <f t="shared" si="4"/>
        <v>0</v>
      </c>
      <c r="S17" s="5">
        <f t="shared" si="5"/>
        <v>900</v>
      </c>
      <c r="T17" s="5">
        <f t="shared" si="6"/>
        <v>600</v>
      </c>
      <c r="U17" s="5">
        <f t="shared" si="7"/>
        <v>1500</v>
      </c>
      <c r="V17" s="3" t="s">
        <v>77</v>
      </c>
      <c r="W17" s="11"/>
    </row>
    <row r="18" spans="1:23" ht="12.75">
      <c r="A18" s="11"/>
      <c r="B18" s="3" t="s">
        <v>78</v>
      </c>
      <c r="C18" s="3" t="s">
        <v>79</v>
      </c>
      <c r="D18" s="3">
        <v>300</v>
      </c>
      <c r="E18" s="3">
        <v>0</v>
      </c>
      <c r="F18" s="3">
        <f t="shared" si="0"/>
        <v>300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300</v>
      </c>
      <c r="L18" s="3">
        <f t="shared" si="2"/>
        <v>300</v>
      </c>
      <c r="M18" s="3">
        <v>0</v>
      </c>
      <c r="N18" s="3">
        <v>300</v>
      </c>
      <c r="O18" s="3">
        <f t="shared" si="3"/>
        <v>300</v>
      </c>
      <c r="P18" s="3">
        <v>0</v>
      </c>
      <c r="Q18" s="3">
        <v>1200</v>
      </c>
      <c r="R18" s="3">
        <f t="shared" si="4"/>
        <v>1200</v>
      </c>
      <c r="S18" s="5">
        <f t="shared" si="5"/>
        <v>300</v>
      </c>
      <c r="T18" s="5">
        <f t="shared" si="6"/>
        <v>1800</v>
      </c>
      <c r="U18" s="5">
        <f t="shared" si="7"/>
        <v>2100</v>
      </c>
      <c r="V18" s="3" t="s">
        <v>79</v>
      </c>
      <c r="W18" s="11"/>
    </row>
    <row r="19" spans="1:23" ht="12.75">
      <c r="A19" s="11"/>
      <c r="B19" s="3" t="s">
        <v>80</v>
      </c>
      <c r="C19" s="3" t="s">
        <v>81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900</v>
      </c>
      <c r="K19" s="3">
        <v>0</v>
      </c>
      <c r="L19" s="3">
        <f t="shared" si="2"/>
        <v>900</v>
      </c>
      <c r="M19" s="3">
        <v>900</v>
      </c>
      <c r="N19" s="3">
        <v>300</v>
      </c>
      <c r="O19" s="3">
        <f t="shared" si="3"/>
        <v>1200</v>
      </c>
      <c r="P19" s="3">
        <v>2700</v>
      </c>
      <c r="Q19" s="3">
        <v>0</v>
      </c>
      <c r="R19" s="3">
        <f t="shared" si="4"/>
        <v>2700</v>
      </c>
      <c r="S19" s="5">
        <f t="shared" si="5"/>
        <v>4500</v>
      </c>
      <c r="T19" s="5">
        <f t="shared" si="6"/>
        <v>300</v>
      </c>
      <c r="U19" s="5">
        <f t="shared" si="7"/>
        <v>4800</v>
      </c>
      <c r="V19" s="3" t="s">
        <v>81</v>
      </c>
      <c r="W19" s="11"/>
    </row>
    <row r="20" spans="1:23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600</v>
      </c>
      <c r="H20" s="3">
        <v>0</v>
      </c>
      <c r="I20" s="3">
        <f t="shared" si="1"/>
        <v>600</v>
      </c>
      <c r="J20" s="3">
        <v>0</v>
      </c>
      <c r="K20" s="3">
        <v>300</v>
      </c>
      <c r="L20" s="3">
        <f t="shared" si="2"/>
        <v>300</v>
      </c>
      <c r="M20" s="3">
        <v>0</v>
      </c>
      <c r="N20" s="3">
        <v>0</v>
      </c>
      <c r="O20" s="3">
        <f t="shared" si="3"/>
        <v>0</v>
      </c>
      <c r="P20" s="3">
        <v>0</v>
      </c>
      <c r="Q20" s="3">
        <v>0</v>
      </c>
      <c r="R20" s="3">
        <f t="shared" si="4"/>
        <v>0</v>
      </c>
      <c r="S20" s="5">
        <f t="shared" si="5"/>
        <v>600</v>
      </c>
      <c r="T20" s="5">
        <f t="shared" si="6"/>
        <v>300</v>
      </c>
      <c r="U20" s="5">
        <f t="shared" si="7"/>
        <v>900</v>
      </c>
      <c r="V20" s="3" t="s">
        <v>83</v>
      </c>
      <c r="W20" s="11"/>
    </row>
    <row r="21" spans="1:23" ht="12.75">
      <c r="A21" s="11"/>
      <c r="B21" s="3" t="s">
        <v>84</v>
      </c>
      <c r="C21" s="3" t="s">
        <v>85</v>
      </c>
      <c r="D21" s="3">
        <v>0</v>
      </c>
      <c r="E21" s="3">
        <v>600</v>
      </c>
      <c r="F21" s="3">
        <f t="shared" si="0"/>
        <v>600</v>
      </c>
      <c r="G21" s="3">
        <v>0</v>
      </c>
      <c r="H21" s="3">
        <v>300</v>
      </c>
      <c r="I21" s="3">
        <f t="shared" si="1"/>
        <v>300</v>
      </c>
      <c r="J21" s="3">
        <v>0</v>
      </c>
      <c r="K21" s="3">
        <v>300</v>
      </c>
      <c r="L21" s="3">
        <f t="shared" si="2"/>
        <v>300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600</v>
      </c>
      <c r="R21" s="3">
        <f t="shared" si="4"/>
        <v>600</v>
      </c>
      <c r="S21" s="5">
        <f t="shared" si="5"/>
        <v>0</v>
      </c>
      <c r="T21" s="5">
        <f t="shared" si="6"/>
        <v>1800</v>
      </c>
      <c r="U21" s="5">
        <f t="shared" si="7"/>
        <v>1800</v>
      </c>
      <c r="V21" s="3" t="s">
        <v>85</v>
      </c>
      <c r="W21" s="11"/>
    </row>
    <row r="22" spans="1:23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3" t="s">
        <v>87</v>
      </c>
      <c r="W22" s="11"/>
    </row>
    <row r="23" spans="1:23" ht="12.75">
      <c r="A23" s="11"/>
      <c r="B23" s="3"/>
      <c r="C23" s="5" t="s">
        <v>12</v>
      </c>
      <c r="D23" s="5">
        <f aca="true" t="shared" si="8" ref="D23:R23">SUM(D6:D22)</f>
        <v>3900</v>
      </c>
      <c r="E23" s="5">
        <f t="shared" si="8"/>
        <v>3300</v>
      </c>
      <c r="F23" s="5">
        <f t="shared" si="8"/>
        <v>7200</v>
      </c>
      <c r="G23" s="5">
        <f t="shared" si="8"/>
        <v>2100</v>
      </c>
      <c r="H23" s="5">
        <f t="shared" si="8"/>
        <v>2100</v>
      </c>
      <c r="I23" s="5">
        <f t="shared" si="8"/>
        <v>4200</v>
      </c>
      <c r="J23" s="5">
        <f t="shared" si="8"/>
        <v>2100</v>
      </c>
      <c r="K23" s="5">
        <f t="shared" si="8"/>
        <v>2400</v>
      </c>
      <c r="L23" s="5">
        <f t="shared" si="8"/>
        <v>4500</v>
      </c>
      <c r="M23" s="5">
        <f t="shared" si="8"/>
        <v>6600</v>
      </c>
      <c r="N23" s="5">
        <f t="shared" si="8"/>
        <v>4200</v>
      </c>
      <c r="O23" s="5">
        <f t="shared" si="8"/>
        <v>10800</v>
      </c>
      <c r="P23" s="5">
        <f t="shared" si="8"/>
        <v>13200</v>
      </c>
      <c r="Q23" s="5">
        <f t="shared" si="8"/>
        <v>8400</v>
      </c>
      <c r="R23" s="5">
        <f t="shared" si="8"/>
        <v>21600</v>
      </c>
      <c r="S23" s="5">
        <f t="shared" si="5"/>
        <v>27900</v>
      </c>
      <c r="T23" s="5">
        <f t="shared" si="6"/>
        <v>20400</v>
      </c>
      <c r="U23" s="5">
        <f t="shared" si="7"/>
        <v>48300</v>
      </c>
      <c r="V23" s="5" t="s">
        <v>12</v>
      </c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8"/>
      <c r="K28" s="28"/>
      <c r="L28" s="2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3.28125" style="0" customWidth="1"/>
  </cols>
  <sheetData>
    <row r="1" spans="1:23" ht="12.75">
      <c r="A1" s="11"/>
      <c r="B1" s="11"/>
      <c r="C1" s="19" t="s">
        <v>136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2"/>
      <c r="E2" s="32"/>
      <c r="F2" s="32"/>
      <c r="G2" s="32"/>
      <c r="H2" s="32"/>
      <c r="I2" s="32"/>
      <c r="J2" s="32"/>
      <c r="K2" s="48" t="s">
        <v>49</v>
      </c>
      <c r="L2" s="32"/>
      <c r="M2" s="32"/>
      <c r="N2" s="32"/>
      <c r="O2" s="32"/>
      <c r="P2" s="32"/>
      <c r="Q2" s="32"/>
      <c r="R2" s="32"/>
      <c r="S2" s="11"/>
      <c r="T2" s="11"/>
      <c r="U2" s="11"/>
      <c r="V2" s="11"/>
      <c r="W2" s="11"/>
    </row>
    <row r="3" spans="1:23" ht="12.75">
      <c r="A3" s="11"/>
      <c r="B3" s="11"/>
      <c r="C3" s="11"/>
      <c r="D3" s="32"/>
      <c r="E3" s="35" t="s">
        <v>6</v>
      </c>
      <c r="F3" s="36"/>
      <c r="G3" s="33"/>
      <c r="H3" s="43" t="s">
        <v>8</v>
      </c>
      <c r="I3" s="44"/>
      <c r="J3" s="39"/>
      <c r="K3" s="35" t="s">
        <v>9</v>
      </c>
      <c r="L3" s="39"/>
      <c r="M3" s="33"/>
      <c r="N3" s="43" t="s">
        <v>10</v>
      </c>
      <c r="O3" s="44"/>
      <c r="P3" s="37"/>
      <c r="Q3" s="38" t="s">
        <v>11</v>
      </c>
      <c r="R3" s="40"/>
      <c r="S3" s="11"/>
      <c r="T3" s="11"/>
      <c r="U3" s="11"/>
      <c r="V3" s="11"/>
      <c r="W3" s="11"/>
    </row>
    <row r="4" spans="1:23" ht="12.75">
      <c r="A4" s="11"/>
      <c r="B4" s="11"/>
      <c r="C4" s="11"/>
      <c r="D4" s="34"/>
      <c r="E4" s="25" t="s">
        <v>7</v>
      </c>
      <c r="F4" s="42"/>
      <c r="G4" s="41"/>
      <c r="H4" s="25" t="s">
        <v>42</v>
      </c>
      <c r="I4" s="32"/>
      <c r="J4" s="32"/>
      <c r="K4" s="25" t="s">
        <v>43</v>
      </c>
      <c r="L4" s="32"/>
      <c r="M4" s="33"/>
      <c r="N4" s="45" t="s">
        <v>44</v>
      </c>
      <c r="O4" s="44"/>
      <c r="P4" s="32"/>
      <c r="Q4" s="46" t="s">
        <v>45</v>
      </c>
      <c r="R4" s="32"/>
      <c r="S4" s="11"/>
      <c r="T4" s="11"/>
      <c r="U4" s="11"/>
      <c r="V4" s="11"/>
      <c r="W4" s="11"/>
    </row>
    <row r="5" spans="1:27" ht="38.25">
      <c r="A5" s="11"/>
      <c r="B5" s="7" t="s">
        <v>0</v>
      </c>
      <c r="C5" s="7" t="s">
        <v>5</v>
      </c>
      <c r="D5" s="59" t="s">
        <v>134</v>
      </c>
      <c r="E5" s="59" t="s">
        <v>135</v>
      </c>
      <c r="F5" s="59" t="s">
        <v>4</v>
      </c>
      <c r="G5" s="59" t="s">
        <v>134</v>
      </c>
      <c r="H5" s="59" t="s">
        <v>135</v>
      </c>
      <c r="I5" s="59" t="s">
        <v>4</v>
      </c>
      <c r="J5" s="59" t="s">
        <v>134</v>
      </c>
      <c r="K5" s="59" t="s">
        <v>135</v>
      </c>
      <c r="L5" s="59" t="s">
        <v>4</v>
      </c>
      <c r="M5" s="59" t="s">
        <v>134</v>
      </c>
      <c r="N5" s="59" t="s">
        <v>135</v>
      </c>
      <c r="O5" s="59" t="s">
        <v>4</v>
      </c>
      <c r="P5" s="59" t="s">
        <v>134</v>
      </c>
      <c r="Q5" s="59" t="s">
        <v>135</v>
      </c>
      <c r="R5" s="59" t="s">
        <v>4</v>
      </c>
      <c r="S5" s="59" t="str">
        <f>P5&amp;" Total"</f>
        <v>EAST-BOUND Total</v>
      </c>
      <c r="T5" s="59" t="str">
        <f>Q5&amp;" Total"</f>
        <v>WEST-BOUND Total</v>
      </c>
      <c r="U5" s="59" t="s">
        <v>4</v>
      </c>
      <c r="V5" s="7" t="s">
        <v>5</v>
      </c>
      <c r="W5" s="11"/>
      <c r="X5" s="29"/>
      <c r="Y5" s="29"/>
      <c r="Z5" s="29"/>
      <c r="AA5" s="29"/>
    </row>
    <row r="6" spans="1:27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0</v>
      </c>
      <c r="O6" s="3">
        <f>SUM(M6:N6)</f>
        <v>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0</v>
      </c>
      <c r="U6" s="5">
        <f>S6+T6</f>
        <v>0</v>
      </c>
      <c r="V6" s="3" t="s">
        <v>55</v>
      </c>
      <c r="W6" s="11"/>
      <c r="X6" s="30"/>
      <c r="Y6" s="29"/>
      <c r="Z6" s="29"/>
      <c r="AA6" s="29"/>
    </row>
    <row r="7" spans="1:27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19"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 aca="true" t="shared" si="2" ref="O7:O22">SUM(M7:N7)</f>
        <v>0</v>
      </c>
      <c r="P7" s="3">
        <v>8400</v>
      </c>
      <c r="Q7" s="3">
        <v>0</v>
      </c>
      <c r="R7" s="3">
        <f aca="true" t="shared" si="3" ref="R7:R22">SUM(P7:Q7)</f>
        <v>8400</v>
      </c>
      <c r="S7" s="5">
        <f aca="true" t="shared" si="4" ref="S7:T23">D7+G7+J7+M7+P7</f>
        <v>8400</v>
      </c>
      <c r="T7" s="5">
        <f t="shared" si="4"/>
        <v>0</v>
      </c>
      <c r="U7" s="5">
        <f aca="true" t="shared" si="5" ref="U7:U23">S7+T7</f>
        <v>8400</v>
      </c>
      <c r="V7" s="3" t="s">
        <v>57</v>
      </c>
      <c r="W7" s="11"/>
      <c r="X7" s="30"/>
      <c r="Y7" s="29"/>
      <c r="Z7" s="29"/>
      <c r="AA7" s="29"/>
    </row>
    <row r="8" spans="1:27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t="shared" si="2"/>
        <v>0</v>
      </c>
      <c r="P8" s="3">
        <v>42000</v>
      </c>
      <c r="Q8" s="3">
        <v>0</v>
      </c>
      <c r="R8" s="3">
        <f t="shared" si="3"/>
        <v>42000</v>
      </c>
      <c r="S8" s="5">
        <f t="shared" si="4"/>
        <v>42000</v>
      </c>
      <c r="T8" s="5">
        <f t="shared" si="4"/>
        <v>0</v>
      </c>
      <c r="U8" s="5">
        <f t="shared" si="5"/>
        <v>42000</v>
      </c>
      <c r="V8" s="3" t="s">
        <v>59</v>
      </c>
      <c r="W8" s="11"/>
      <c r="X8" s="30"/>
      <c r="Y8" s="29"/>
      <c r="Z8" s="29"/>
      <c r="AA8" s="29"/>
    </row>
    <row r="9" spans="1:27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10800</v>
      </c>
      <c r="H9" s="3">
        <v>0</v>
      </c>
      <c r="I9" s="3">
        <f t="shared" si="1"/>
        <v>10800</v>
      </c>
      <c r="J9" s="3">
        <v>0</v>
      </c>
      <c r="K9" s="3">
        <v>0</v>
      </c>
      <c r="L9" s="3">
        <f>SUM(J9:K9)</f>
        <v>0</v>
      </c>
      <c r="M9" s="3">
        <v>22500</v>
      </c>
      <c r="N9" s="3">
        <v>22500</v>
      </c>
      <c r="O9" s="3">
        <f t="shared" si="2"/>
        <v>45000</v>
      </c>
      <c r="P9" s="3">
        <v>0</v>
      </c>
      <c r="Q9" s="3">
        <v>0</v>
      </c>
      <c r="R9" s="3">
        <f t="shared" si="3"/>
        <v>0</v>
      </c>
      <c r="S9" s="5">
        <f t="shared" si="4"/>
        <v>33300</v>
      </c>
      <c r="T9" s="5">
        <f t="shared" si="4"/>
        <v>22500</v>
      </c>
      <c r="U9" s="5">
        <f t="shared" si="5"/>
        <v>55800</v>
      </c>
      <c r="V9" s="3" t="s">
        <v>61</v>
      </c>
      <c r="W9" s="11"/>
      <c r="X9" s="30"/>
      <c r="Y9" s="29"/>
      <c r="Z9" s="29"/>
      <c r="AA9" s="29"/>
    </row>
    <row r="10" spans="1:27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63</v>
      </c>
      <c r="W10" s="11"/>
      <c r="X10" s="30"/>
      <c r="Y10" s="29"/>
      <c r="Z10" s="29"/>
      <c r="AA10" s="29"/>
    </row>
    <row r="11" spans="1:27" ht="12.75">
      <c r="A11" s="11"/>
      <c r="B11" s="3" t="s">
        <v>64</v>
      </c>
      <c r="C11" s="3" t="s">
        <v>65</v>
      </c>
      <c r="D11" s="3">
        <v>4800</v>
      </c>
      <c r="E11" s="3">
        <v>2400</v>
      </c>
      <c r="F11" s="3">
        <f t="shared" si="0"/>
        <v>7200</v>
      </c>
      <c r="G11" s="3">
        <v>0</v>
      </c>
      <c r="H11" s="3">
        <v>0</v>
      </c>
      <c r="I11" s="3">
        <f t="shared" si="1"/>
        <v>0</v>
      </c>
      <c r="J11" s="3">
        <v>7200</v>
      </c>
      <c r="K11" s="3">
        <v>7200</v>
      </c>
      <c r="L11" s="3">
        <f aca="true" t="shared" si="6" ref="L11:L22">SUM(J11:K11)</f>
        <v>14400</v>
      </c>
      <c r="M11" s="3">
        <v>30000</v>
      </c>
      <c r="N11" s="3">
        <v>22500</v>
      </c>
      <c r="O11" s="3">
        <f t="shared" si="2"/>
        <v>52500</v>
      </c>
      <c r="P11" s="3">
        <v>42000</v>
      </c>
      <c r="Q11" s="3">
        <v>33600</v>
      </c>
      <c r="R11" s="3">
        <f t="shared" si="3"/>
        <v>75600</v>
      </c>
      <c r="S11" s="5">
        <f t="shared" si="4"/>
        <v>84000</v>
      </c>
      <c r="T11" s="5">
        <f t="shared" si="4"/>
        <v>65700</v>
      </c>
      <c r="U11" s="5">
        <f t="shared" si="5"/>
        <v>149700</v>
      </c>
      <c r="V11" s="3" t="s">
        <v>65</v>
      </c>
      <c r="W11" s="11"/>
      <c r="X11" s="30"/>
      <c r="Y11" s="29"/>
      <c r="Z11" s="29"/>
      <c r="AA11" s="29"/>
    </row>
    <row r="12" spans="1:27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5400</v>
      </c>
      <c r="I12" s="3">
        <f t="shared" si="1"/>
        <v>5400</v>
      </c>
      <c r="J12" s="3">
        <v>0</v>
      </c>
      <c r="K12" s="3">
        <v>0</v>
      </c>
      <c r="L12" s="3">
        <f t="shared" si="6"/>
        <v>0</v>
      </c>
      <c r="M12" s="3">
        <v>7500</v>
      </c>
      <c r="N12" s="3">
        <v>0</v>
      </c>
      <c r="O12" s="3">
        <f t="shared" si="2"/>
        <v>7500</v>
      </c>
      <c r="P12" s="3">
        <v>0</v>
      </c>
      <c r="Q12" s="3">
        <v>0</v>
      </c>
      <c r="R12" s="3">
        <f t="shared" si="3"/>
        <v>0</v>
      </c>
      <c r="S12" s="5">
        <f t="shared" si="4"/>
        <v>7500</v>
      </c>
      <c r="T12" s="5">
        <f t="shared" si="4"/>
        <v>5400</v>
      </c>
      <c r="U12" s="5">
        <f t="shared" si="5"/>
        <v>12900</v>
      </c>
      <c r="V12" s="3" t="s">
        <v>67</v>
      </c>
      <c r="W12" s="11"/>
      <c r="X12" s="30"/>
      <c r="Y12" s="29"/>
      <c r="Z12" s="29"/>
      <c r="AA12" s="29"/>
    </row>
    <row r="13" spans="1:27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8400</v>
      </c>
      <c r="R13" s="3">
        <f t="shared" si="3"/>
        <v>8400</v>
      </c>
      <c r="S13" s="5">
        <f t="shared" si="4"/>
        <v>0</v>
      </c>
      <c r="T13" s="5">
        <f t="shared" si="4"/>
        <v>8400</v>
      </c>
      <c r="U13" s="5">
        <f t="shared" si="5"/>
        <v>8400</v>
      </c>
      <c r="V13" s="3" t="s">
        <v>69</v>
      </c>
      <c r="W13" s="11"/>
      <c r="X13" s="30"/>
      <c r="Y13" s="29"/>
      <c r="Z13" s="29"/>
      <c r="AA13" s="29"/>
    </row>
    <row r="14" spans="1:27" ht="12.75">
      <c r="A14" s="11"/>
      <c r="B14" s="3" t="s">
        <v>70</v>
      </c>
      <c r="C14" s="3" t="s">
        <v>71</v>
      </c>
      <c r="D14" s="3">
        <v>2400</v>
      </c>
      <c r="E14" s="3">
        <v>0</v>
      </c>
      <c r="F14" s="3">
        <f t="shared" si="0"/>
        <v>2400</v>
      </c>
      <c r="G14" s="3">
        <v>5400</v>
      </c>
      <c r="H14" s="3">
        <v>0</v>
      </c>
      <c r="I14" s="3">
        <f t="shared" si="1"/>
        <v>5400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7800</v>
      </c>
      <c r="T14" s="5">
        <f t="shared" si="4"/>
        <v>0</v>
      </c>
      <c r="U14" s="5">
        <f t="shared" si="5"/>
        <v>7800</v>
      </c>
      <c r="V14" s="3" t="s">
        <v>71</v>
      </c>
      <c r="W14" s="11"/>
      <c r="X14" s="30"/>
      <c r="Y14" s="29"/>
      <c r="Z14" s="29"/>
      <c r="AA14" s="29"/>
    </row>
    <row r="15" spans="1:27" ht="12.75">
      <c r="A15" s="11"/>
      <c r="B15" s="3" t="s">
        <v>72</v>
      </c>
      <c r="C15" s="3" t="s">
        <v>73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7200</v>
      </c>
      <c r="L15" s="3">
        <f t="shared" si="6"/>
        <v>7200</v>
      </c>
      <c r="M15" s="3">
        <v>22500</v>
      </c>
      <c r="N15" s="3">
        <v>15000</v>
      </c>
      <c r="O15" s="3">
        <f t="shared" si="2"/>
        <v>37500</v>
      </c>
      <c r="P15" s="3">
        <v>0</v>
      </c>
      <c r="Q15" s="3">
        <v>0</v>
      </c>
      <c r="R15" s="3">
        <f t="shared" si="3"/>
        <v>0</v>
      </c>
      <c r="S15" s="5">
        <f t="shared" si="4"/>
        <v>22500</v>
      </c>
      <c r="T15" s="5">
        <f t="shared" si="4"/>
        <v>22200</v>
      </c>
      <c r="U15" s="5">
        <f t="shared" si="5"/>
        <v>44700</v>
      </c>
      <c r="V15" s="3" t="s">
        <v>73</v>
      </c>
      <c r="W15" s="11"/>
      <c r="X15" s="30"/>
      <c r="Y15" s="29"/>
      <c r="Z15" s="29"/>
      <c r="AA15" s="29"/>
    </row>
    <row r="16" spans="1:27" ht="12.75">
      <c r="A16" s="11"/>
      <c r="B16" s="3" t="s">
        <v>74</v>
      </c>
      <c r="C16" s="3" t="s">
        <v>75</v>
      </c>
      <c r="D16" s="3">
        <v>21600</v>
      </c>
      <c r="E16" s="3">
        <v>19200</v>
      </c>
      <c r="F16" s="3">
        <f t="shared" si="0"/>
        <v>40800</v>
      </c>
      <c r="G16" s="3">
        <v>5400</v>
      </c>
      <c r="H16" s="3">
        <v>16200</v>
      </c>
      <c r="I16" s="3">
        <f t="shared" si="1"/>
        <v>21600</v>
      </c>
      <c r="J16" s="3">
        <v>7200</v>
      </c>
      <c r="K16" s="3">
        <v>21600</v>
      </c>
      <c r="L16" s="3">
        <f t="shared" si="6"/>
        <v>28800</v>
      </c>
      <c r="M16" s="3">
        <v>30000</v>
      </c>
      <c r="N16" s="3">
        <v>15000</v>
      </c>
      <c r="O16" s="3">
        <f t="shared" si="2"/>
        <v>45000</v>
      </c>
      <c r="P16" s="3">
        <v>92400</v>
      </c>
      <c r="Q16" s="3">
        <v>100800</v>
      </c>
      <c r="R16" s="3">
        <f t="shared" si="3"/>
        <v>193200</v>
      </c>
      <c r="S16" s="5">
        <f t="shared" si="4"/>
        <v>156600</v>
      </c>
      <c r="T16" s="5">
        <f t="shared" si="4"/>
        <v>172800</v>
      </c>
      <c r="U16" s="5">
        <f t="shared" si="5"/>
        <v>329400</v>
      </c>
      <c r="V16" s="3" t="s">
        <v>75</v>
      </c>
      <c r="W16" s="11"/>
      <c r="X16" s="30"/>
      <c r="Y16" s="29"/>
      <c r="Z16" s="29"/>
      <c r="AA16" s="29"/>
    </row>
    <row r="17" spans="1:27" ht="12.75">
      <c r="A17" s="11"/>
      <c r="B17" s="3" t="s">
        <v>76</v>
      </c>
      <c r="C17" s="3" t="s">
        <v>77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5400</v>
      </c>
      <c r="I17" s="3">
        <f t="shared" si="1"/>
        <v>5400</v>
      </c>
      <c r="J17" s="3">
        <v>14400</v>
      </c>
      <c r="K17" s="3">
        <v>0</v>
      </c>
      <c r="L17" s="3">
        <f t="shared" si="6"/>
        <v>14400</v>
      </c>
      <c r="M17" s="3">
        <v>7500</v>
      </c>
      <c r="N17" s="3">
        <v>7500</v>
      </c>
      <c r="O17" s="3">
        <f t="shared" si="2"/>
        <v>15000</v>
      </c>
      <c r="P17" s="3">
        <v>0</v>
      </c>
      <c r="Q17" s="3">
        <v>0</v>
      </c>
      <c r="R17" s="3">
        <f t="shared" si="3"/>
        <v>0</v>
      </c>
      <c r="S17" s="5">
        <f t="shared" si="4"/>
        <v>21900</v>
      </c>
      <c r="T17" s="5">
        <f t="shared" si="4"/>
        <v>12900</v>
      </c>
      <c r="U17" s="5">
        <f t="shared" si="5"/>
        <v>34800</v>
      </c>
      <c r="V17" s="3" t="s">
        <v>77</v>
      </c>
      <c r="W17" s="11"/>
      <c r="X17" s="30"/>
      <c r="Y17" s="29"/>
      <c r="Z17" s="29"/>
      <c r="AA17" s="29"/>
    </row>
    <row r="18" spans="1:27" ht="12.75">
      <c r="A18" s="11"/>
      <c r="B18" s="3" t="s">
        <v>78</v>
      </c>
      <c r="C18" s="3" t="s">
        <v>79</v>
      </c>
      <c r="D18" s="3">
        <v>2400</v>
      </c>
      <c r="E18" s="3">
        <v>0</v>
      </c>
      <c r="F18" s="3">
        <f t="shared" si="0"/>
        <v>2400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7200</v>
      </c>
      <c r="L18" s="3">
        <f t="shared" si="6"/>
        <v>7200</v>
      </c>
      <c r="M18" s="3">
        <v>0</v>
      </c>
      <c r="N18" s="3">
        <v>7500</v>
      </c>
      <c r="O18" s="3">
        <f t="shared" si="2"/>
        <v>7500</v>
      </c>
      <c r="P18" s="3">
        <v>0</v>
      </c>
      <c r="Q18" s="3">
        <v>33600</v>
      </c>
      <c r="R18" s="3">
        <f t="shared" si="3"/>
        <v>33600</v>
      </c>
      <c r="S18" s="5">
        <f t="shared" si="4"/>
        <v>2400</v>
      </c>
      <c r="T18" s="5">
        <f t="shared" si="4"/>
        <v>48300</v>
      </c>
      <c r="U18" s="5">
        <f t="shared" si="5"/>
        <v>50700</v>
      </c>
      <c r="V18" s="3" t="s">
        <v>79</v>
      </c>
      <c r="W18" s="11"/>
      <c r="X18" s="30"/>
      <c r="Y18" s="29"/>
      <c r="Z18" s="29"/>
      <c r="AA18" s="29"/>
    </row>
    <row r="19" spans="1:27" ht="12.75">
      <c r="A19" s="11"/>
      <c r="B19" s="3" t="s">
        <v>80</v>
      </c>
      <c r="C19" s="3" t="s">
        <v>81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21600</v>
      </c>
      <c r="K19" s="3">
        <v>0</v>
      </c>
      <c r="L19" s="3">
        <f t="shared" si="6"/>
        <v>21600</v>
      </c>
      <c r="M19" s="3">
        <v>22500</v>
      </c>
      <c r="N19" s="3">
        <v>7500</v>
      </c>
      <c r="O19" s="3">
        <f t="shared" si="2"/>
        <v>30000</v>
      </c>
      <c r="P19" s="3">
        <v>75600</v>
      </c>
      <c r="Q19" s="3">
        <v>0</v>
      </c>
      <c r="R19" s="3">
        <f t="shared" si="3"/>
        <v>75600</v>
      </c>
      <c r="S19" s="5">
        <f t="shared" si="4"/>
        <v>119700</v>
      </c>
      <c r="T19" s="5">
        <f t="shared" si="4"/>
        <v>7500</v>
      </c>
      <c r="U19" s="5">
        <f t="shared" si="5"/>
        <v>127200</v>
      </c>
      <c r="V19" s="3" t="s">
        <v>81</v>
      </c>
      <c r="W19" s="11"/>
      <c r="X19" s="30"/>
      <c r="Y19" s="29"/>
      <c r="Z19" s="29"/>
      <c r="AA19" s="29"/>
    </row>
    <row r="20" spans="1:27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10800</v>
      </c>
      <c r="H20" s="3">
        <v>0</v>
      </c>
      <c r="I20" s="3">
        <f>SUM(G20:H20)</f>
        <v>10800</v>
      </c>
      <c r="J20" s="3">
        <v>0</v>
      </c>
      <c r="K20" s="3">
        <v>7200</v>
      </c>
      <c r="L20" s="3">
        <f t="shared" si="6"/>
        <v>7200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10800</v>
      </c>
      <c r="T20" s="5">
        <f t="shared" si="4"/>
        <v>7200</v>
      </c>
      <c r="U20" s="5">
        <f t="shared" si="5"/>
        <v>18000</v>
      </c>
      <c r="V20" s="3" t="s">
        <v>83</v>
      </c>
      <c r="W20" s="11"/>
      <c r="X20" s="30"/>
      <c r="Y20" s="29"/>
      <c r="Z20" s="29"/>
      <c r="AA20" s="29"/>
    </row>
    <row r="21" spans="1:27" ht="12.75">
      <c r="A21" s="11"/>
      <c r="B21" s="3" t="s">
        <v>84</v>
      </c>
      <c r="C21" s="3" t="s">
        <v>85</v>
      </c>
      <c r="D21" s="3">
        <v>0</v>
      </c>
      <c r="E21" s="3">
        <v>4800</v>
      </c>
      <c r="F21" s="3">
        <f t="shared" si="0"/>
        <v>4800</v>
      </c>
      <c r="G21" s="3">
        <v>0</v>
      </c>
      <c r="H21" s="3">
        <v>5400</v>
      </c>
      <c r="I21" s="3">
        <f>SUM(G21:H21)</f>
        <v>5400</v>
      </c>
      <c r="J21" s="3">
        <v>0</v>
      </c>
      <c r="K21" s="3">
        <v>7200</v>
      </c>
      <c r="L21" s="3">
        <f t="shared" si="6"/>
        <v>7200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16800</v>
      </c>
      <c r="R21" s="3">
        <f t="shared" si="3"/>
        <v>16800</v>
      </c>
      <c r="S21" s="5">
        <f t="shared" si="4"/>
        <v>0</v>
      </c>
      <c r="T21" s="5">
        <f t="shared" si="4"/>
        <v>34200</v>
      </c>
      <c r="U21" s="5">
        <f t="shared" si="5"/>
        <v>34200</v>
      </c>
      <c r="V21" s="3" t="s">
        <v>85</v>
      </c>
      <c r="W21" s="11"/>
      <c r="X21" s="30"/>
      <c r="Y21" s="29"/>
      <c r="Z21" s="29"/>
      <c r="AA21" s="29"/>
    </row>
    <row r="22" spans="1:27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87</v>
      </c>
      <c r="W22" s="11"/>
      <c r="X22" s="30"/>
      <c r="Y22" s="29"/>
      <c r="Z22" s="29"/>
      <c r="AA22" s="29"/>
    </row>
    <row r="23" spans="1:27" ht="12.75">
      <c r="A23" s="11"/>
      <c r="B23" s="3"/>
      <c r="C23" s="5" t="s">
        <v>12</v>
      </c>
      <c r="D23" s="5">
        <f aca="true" t="shared" si="7" ref="D23:R23">SUM(D6:D22)</f>
        <v>31200</v>
      </c>
      <c r="E23" s="5">
        <f t="shared" si="7"/>
        <v>26400</v>
      </c>
      <c r="F23" s="5">
        <f t="shared" si="7"/>
        <v>57600</v>
      </c>
      <c r="G23" s="5">
        <f t="shared" si="7"/>
        <v>32400</v>
      </c>
      <c r="H23" s="5">
        <f t="shared" si="7"/>
        <v>32400</v>
      </c>
      <c r="I23" s="5">
        <f t="shared" si="7"/>
        <v>64800</v>
      </c>
      <c r="J23" s="5">
        <f t="shared" si="7"/>
        <v>50400</v>
      </c>
      <c r="K23" s="5">
        <f t="shared" si="7"/>
        <v>57600</v>
      </c>
      <c r="L23" s="5">
        <f t="shared" si="7"/>
        <v>108000</v>
      </c>
      <c r="M23" s="5">
        <f t="shared" si="7"/>
        <v>142500</v>
      </c>
      <c r="N23" s="5">
        <f t="shared" si="7"/>
        <v>97500</v>
      </c>
      <c r="O23" s="5">
        <f t="shared" si="7"/>
        <v>240000</v>
      </c>
      <c r="P23" s="5">
        <f t="shared" si="7"/>
        <v>260400</v>
      </c>
      <c r="Q23" s="5">
        <f t="shared" si="7"/>
        <v>193200</v>
      </c>
      <c r="R23" s="5">
        <f t="shared" si="7"/>
        <v>453600</v>
      </c>
      <c r="S23" s="5">
        <f t="shared" si="4"/>
        <v>516900</v>
      </c>
      <c r="T23" s="5">
        <f t="shared" si="4"/>
        <v>407100</v>
      </c>
      <c r="U23" s="5">
        <f t="shared" si="5"/>
        <v>924000</v>
      </c>
      <c r="V23" s="5" t="s">
        <v>12</v>
      </c>
      <c r="W23" s="11"/>
      <c r="X23" s="30"/>
      <c r="Y23" s="29"/>
      <c r="Z23" s="29"/>
      <c r="AA23" s="29"/>
    </row>
    <row r="24" spans="1:2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9"/>
      <c r="Y24" s="29"/>
      <c r="Z24" s="29"/>
      <c r="AA24" s="29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8"/>
      <c r="K28" s="28"/>
      <c r="L28" s="2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3"/>
      <c r="C3" s="51"/>
      <c r="D3" s="50" t="s">
        <v>113</v>
      </c>
      <c r="E3" s="52"/>
      <c r="F3" s="51"/>
      <c r="G3" s="52"/>
      <c r="H3" s="51"/>
      <c r="I3" s="51"/>
      <c r="J3" s="52"/>
      <c r="K3" s="44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4"/>
      <c r="C4" s="11"/>
      <c r="D4" s="53" t="s">
        <v>51</v>
      </c>
      <c r="E4" s="32"/>
      <c r="F4" s="11"/>
      <c r="G4" s="53" t="s">
        <v>112</v>
      </c>
      <c r="H4" s="56"/>
      <c r="I4" s="12"/>
      <c r="J4" s="53" t="s">
        <v>40</v>
      </c>
      <c r="K4" s="56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5" t="s">
        <v>0</v>
      </c>
      <c r="C5" s="55" t="s">
        <v>52</v>
      </c>
      <c r="D5" s="57" t="s">
        <v>134</v>
      </c>
      <c r="E5" s="57" t="s">
        <v>135</v>
      </c>
      <c r="F5" s="58"/>
      <c r="G5" s="57" t="s">
        <v>134</v>
      </c>
      <c r="H5" s="57" t="s">
        <v>135</v>
      </c>
      <c r="I5" s="62"/>
      <c r="J5" s="57" t="s">
        <v>134</v>
      </c>
      <c r="K5" s="57" t="s">
        <v>135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600</v>
      </c>
      <c r="E6" s="4">
        <v>300</v>
      </c>
      <c r="F6" s="11"/>
      <c r="G6" s="4">
        <v>600</v>
      </c>
      <c r="H6" s="4">
        <v>300</v>
      </c>
      <c r="I6" s="12"/>
      <c r="J6" s="4">
        <v>66.66699981689453</v>
      </c>
      <c r="K6" s="4">
        <v>100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300</v>
      </c>
      <c r="E9" s="4">
        <v>0</v>
      </c>
      <c r="F9" s="11"/>
      <c r="G9" s="4">
        <v>600</v>
      </c>
      <c r="H9" s="4">
        <v>0</v>
      </c>
      <c r="I9" s="12"/>
      <c r="J9" s="4">
        <v>33.33300018310547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900</v>
      </c>
      <c r="E16" s="6">
        <f>SUM(E6:E15)</f>
        <v>300</v>
      </c>
      <c r="F16" s="11"/>
      <c r="G16" s="6">
        <f>SUM(G6:G15)</f>
        <v>1200</v>
      </c>
      <c r="H16" s="6">
        <f>SUM(H6:H15)</f>
        <v>300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3.8515625" style="0" customWidth="1"/>
  </cols>
  <sheetData>
    <row r="1" spans="1:46" ht="12.75">
      <c r="A1" s="11"/>
      <c r="B1" s="11"/>
      <c r="C1" s="19" t="s">
        <v>136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3"/>
      <c r="B3" s="63"/>
      <c r="C3" s="64" t="s">
        <v>137</v>
      </c>
      <c r="D3" s="64"/>
      <c r="E3" s="64"/>
      <c r="F3" s="64"/>
      <c r="G3" s="64"/>
      <c r="H3" s="64"/>
      <c r="I3" s="64"/>
      <c r="J3" s="64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32.25" customHeight="1">
      <c r="A4" s="63"/>
      <c r="B4" s="63"/>
      <c r="C4" s="65" t="s">
        <v>138</v>
      </c>
      <c r="D4" s="66"/>
      <c r="E4" s="66"/>
      <c r="F4" s="66"/>
      <c r="G4" s="66"/>
      <c r="H4" s="66"/>
      <c r="I4" s="66"/>
      <c r="J4" s="66"/>
      <c r="K4" s="66"/>
      <c r="L4" s="66"/>
      <c r="M4" s="63"/>
      <c r="N4" s="63"/>
      <c r="O4" s="63"/>
      <c r="P4" s="63"/>
      <c r="Q4" s="63"/>
      <c r="R4" s="63"/>
      <c r="S4" s="63"/>
      <c r="T4" s="63"/>
      <c r="U4" s="63"/>
    </row>
    <row r="5" spans="1:21" ht="12" customHeight="1">
      <c r="A5" s="63"/>
      <c r="B5" s="63"/>
      <c r="C5" s="67"/>
      <c r="D5" s="68"/>
      <c r="E5" s="68"/>
      <c r="F5" s="68"/>
      <c r="G5" s="68"/>
      <c r="H5" s="68"/>
      <c r="I5" s="68"/>
      <c r="J5" s="68"/>
      <c r="K5" s="68"/>
      <c r="L5" s="68"/>
      <c r="M5" s="63"/>
      <c r="N5" s="63"/>
      <c r="O5" s="63"/>
      <c r="P5" s="63"/>
      <c r="Q5" s="63"/>
      <c r="R5" s="63"/>
      <c r="S5" s="63"/>
      <c r="T5" s="63"/>
      <c r="U5" s="63"/>
    </row>
    <row r="6" spans="1:21" ht="12.75" customHeight="1">
      <c r="A6" s="63"/>
      <c r="B6" s="63"/>
      <c r="C6" s="69" t="s">
        <v>139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46" ht="12.75">
      <c r="A7" s="11"/>
      <c r="B7" s="11"/>
      <c r="C7" s="30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0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30" t="s">
        <v>132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30" t="s">
        <v>133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.75">
      <c r="A12" s="11"/>
      <c r="B12" s="11"/>
      <c r="C12" s="11"/>
      <c r="D12" s="32"/>
      <c r="E12" s="32"/>
      <c r="F12" s="32"/>
      <c r="G12" s="32"/>
      <c r="H12" s="32"/>
      <c r="I12" s="32"/>
      <c r="J12" s="32"/>
      <c r="K12" s="48" t="s">
        <v>53</v>
      </c>
      <c r="L12" s="32"/>
      <c r="M12" s="32"/>
      <c r="N12" s="32"/>
      <c r="O12" s="32"/>
      <c r="P12" s="32"/>
      <c r="Q12" s="32"/>
      <c r="R12" s="3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2"/>
      <c r="E13" s="35" t="s">
        <v>6</v>
      </c>
      <c r="F13" s="36"/>
      <c r="G13" s="33"/>
      <c r="H13" s="43" t="s">
        <v>8</v>
      </c>
      <c r="I13" s="44"/>
      <c r="J13" s="39"/>
      <c r="K13" s="35" t="s">
        <v>9</v>
      </c>
      <c r="L13" s="39"/>
      <c r="M13" s="33"/>
      <c r="N13" s="43" t="s">
        <v>10</v>
      </c>
      <c r="O13" s="44"/>
      <c r="P13" s="37"/>
      <c r="Q13" s="38" t="s">
        <v>11</v>
      </c>
      <c r="R13" s="4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11"/>
      <c r="C14" s="11"/>
      <c r="D14" s="34"/>
      <c r="E14" s="25" t="s">
        <v>7</v>
      </c>
      <c r="F14" s="42"/>
      <c r="G14" s="41"/>
      <c r="H14" s="25" t="s">
        <v>42</v>
      </c>
      <c r="I14" s="32"/>
      <c r="J14" s="32"/>
      <c r="K14" s="25" t="s">
        <v>43</v>
      </c>
      <c r="L14" s="32"/>
      <c r="M14" s="33"/>
      <c r="N14" s="45" t="s">
        <v>44</v>
      </c>
      <c r="O14" s="44"/>
      <c r="P14" s="32"/>
      <c r="Q14" s="46" t="s">
        <v>45</v>
      </c>
      <c r="R14" s="32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38.25">
      <c r="A15" s="11"/>
      <c r="B15" s="7" t="s">
        <v>0</v>
      </c>
      <c r="C15" s="7" t="s">
        <v>114</v>
      </c>
      <c r="D15" s="59" t="s">
        <v>134</v>
      </c>
      <c r="E15" s="59" t="s">
        <v>135</v>
      </c>
      <c r="F15" s="59" t="s">
        <v>4</v>
      </c>
      <c r="G15" s="59" t="s">
        <v>134</v>
      </c>
      <c r="H15" s="59" t="s">
        <v>135</v>
      </c>
      <c r="I15" s="59" t="s">
        <v>4</v>
      </c>
      <c r="J15" s="59" t="s">
        <v>134</v>
      </c>
      <c r="K15" s="59" t="s">
        <v>135</v>
      </c>
      <c r="L15" s="59" t="s">
        <v>4</v>
      </c>
      <c r="M15" s="59" t="s">
        <v>134</v>
      </c>
      <c r="N15" s="59" t="s">
        <v>135</v>
      </c>
      <c r="O15" s="59" t="s">
        <v>4</v>
      </c>
      <c r="P15" s="59" t="s">
        <v>134</v>
      </c>
      <c r="Q15" s="59" t="s">
        <v>135</v>
      </c>
      <c r="R15" s="59" t="s">
        <v>4</v>
      </c>
      <c r="S15" s="59" t="str">
        <f>P15&amp;" Total"</f>
        <v>EAST-BOUND Total</v>
      </c>
      <c r="T15" s="59" t="str">
        <f>Q15&amp;" Total"</f>
        <v>WEST-BOUND Total</v>
      </c>
      <c r="U15" s="59" t="s">
        <v>4</v>
      </c>
      <c r="V15" s="7" t="s">
        <v>114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1005</v>
      </c>
      <c r="C16" s="3" t="s">
        <v>130</v>
      </c>
      <c r="D16" s="3">
        <v>0</v>
      </c>
      <c r="E16" s="3">
        <v>0</v>
      </c>
      <c r="F16" s="3">
        <f>SUM(D16:E16)</f>
        <v>0</v>
      </c>
      <c r="G16" s="3">
        <v>0</v>
      </c>
      <c r="H16" s="3">
        <v>0</v>
      </c>
      <c r="I16" s="3">
        <f>SUM(G16:H16)</f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>SUM(M16:N16)</f>
        <v>0</v>
      </c>
      <c r="P16" s="3">
        <v>0</v>
      </c>
      <c r="Q16" s="3">
        <v>0</v>
      </c>
      <c r="R16" s="3">
        <f>SUM(P16:Q16)</f>
        <v>0</v>
      </c>
      <c r="S16" s="5">
        <f>D16+G16+J16+M16+P16</f>
        <v>0</v>
      </c>
      <c r="T16" s="5">
        <f>E16+H16+K16+N16+Q16</f>
        <v>0</v>
      </c>
      <c r="U16" s="5">
        <f>S16+T16</f>
        <v>0</v>
      </c>
      <c r="V16" s="3" t="s">
        <v>130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1075</v>
      </c>
      <c r="C17" s="3" t="s">
        <v>131</v>
      </c>
      <c r="D17" s="3">
        <v>0</v>
      </c>
      <c r="E17" s="3">
        <v>0</v>
      </c>
      <c r="F17" s="3">
        <f aca="true" t="shared" si="0" ref="F17:F38">SUM(D17:E17)</f>
        <v>0</v>
      </c>
      <c r="G17" s="3">
        <v>0</v>
      </c>
      <c r="H17" s="3">
        <v>0</v>
      </c>
      <c r="I17" s="3">
        <f aca="true" t="shared" si="1" ref="I17:I29">SUM(G17:H17)</f>
        <v>0</v>
      </c>
      <c r="J17" s="3">
        <v>0</v>
      </c>
      <c r="K17" s="3">
        <v>0</v>
      </c>
      <c r="L17" s="3">
        <f>SUM(J17:K17)</f>
        <v>0</v>
      </c>
      <c r="M17" s="3">
        <v>7500</v>
      </c>
      <c r="N17" s="3">
        <v>0</v>
      </c>
      <c r="O17" s="3">
        <f aca="true" t="shared" si="2" ref="O17:O38">SUM(M17:N17)</f>
        <v>7500</v>
      </c>
      <c r="P17" s="3">
        <v>0</v>
      </c>
      <c r="Q17" s="3">
        <v>0</v>
      </c>
      <c r="R17" s="3">
        <f aca="true" t="shared" si="3" ref="R17:R38">SUM(P17:Q17)</f>
        <v>0</v>
      </c>
      <c r="S17" s="5">
        <f aca="true" t="shared" si="4" ref="S17:T39">D17+G17+J17+M17+P17</f>
        <v>7500</v>
      </c>
      <c r="T17" s="5">
        <f t="shared" si="4"/>
        <v>0</v>
      </c>
      <c r="U17" s="5">
        <f aca="true" t="shared" si="5" ref="U17:U39">S17+T17</f>
        <v>7500</v>
      </c>
      <c r="V17" s="3" t="s">
        <v>131</v>
      </c>
      <c r="W17" s="11" t="s">
        <v>140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>
        <v>1203</v>
      </c>
      <c r="C18" s="3" t="s">
        <v>132</v>
      </c>
      <c r="D18" s="3">
        <v>4800</v>
      </c>
      <c r="E18" s="3">
        <v>2400</v>
      </c>
      <c r="F18" s="3">
        <f t="shared" si="0"/>
        <v>7200</v>
      </c>
      <c r="G18" s="3">
        <v>0</v>
      </c>
      <c r="H18" s="3">
        <v>0</v>
      </c>
      <c r="I18" s="3">
        <f t="shared" si="1"/>
        <v>0</v>
      </c>
      <c r="J18" s="3">
        <v>7200</v>
      </c>
      <c r="K18" s="3">
        <v>7200</v>
      </c>
      <c r="L18" s="3">
        <f>SUM(J18:K18)</f>
        <v>14400</v>
      </c>
      <c r="M18" s="3">
        <v>22500</v>
      </c>
      <c r="N18" s="3">
        <v>22500</v>
      </c>
      <c r="O18" s="3">
        <f t="shared" si="2"/>
        <v>45000</v>
      </c>
      <c r="P18" s="3">
        <v>42000</v>
      </c>
      <c r="Q18" s="3">
        <v>33600</v>
      </c>
      <c r="R18" s="3">
        <f t="shared" si="3"/>
        <v>75600</v>
      </c>
      <c r="S18" s="5">
        <f t="shared" si="4"/>
        <v>76500</v>
      </c>
      <c r="T18" s="5">
        <f t="shared" si="4"/>
        <v>65700</v>
      </c>
      <c r="U18" s="5">
        <f t="shared" si="5"/>
        <v>142200</v>
      </c>
      <c r="V18" s="3" t="s">
        <v>132</v>
      </c>
      <c r="W18" s="11" t="s">
        <v>140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>
        <v>3082</v>
      </c>
      <c r="C19" s="3" t="s">
        <v>133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8400</v>
      </c>
      <c r="R19" s="3">
        <f t="shared" si="3"/>
        <v>8400</v>
      </c>
      <c r="S19" s="5">
        <f t="shared" si="4"/>
        <v>0</v>
      </c>
      <c r="T19" s="5">
        <f t="shared" si="4"/>
        <v>8400</v>
      </c>
      <c r="U19" s="5">
        <f t="shared" si="5"/>
        <v>8400</v>
      </c>
      <c r="V19" s="3" t="s">
        <v>133</v>
      </c>
      <c r="W19" s="11" t="s">
        <v>140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aca="true" t="shared" si="6" ref="L21:L38">SUM(J21:K21)</f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>SUM(G31:H31)</f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aca="true" t="shared" si="7" ref="F32:F37">SUM(D32:E32)</f>
        <v>0</v>
      </c>
      <c r="G32" s="3">
        <v>0</v>
      </c>
      <c r="H32" s="3">
        <v>0</v>
      </c>
      <c r="I32" s="3">
        <f aca="true" t="shared" si="8" ref="I32:I37">SUM(G32:H32)</f>
        <v>0</v>
      </c>
      <c r="J32" s="3">
        <v>0</v>
      </c>
      <c r="K32" s="3">
        <v>0</v>
      </c>
      <c r="L32" s="3">
        <f aca="true" t="shared" si="9" ref="L32:L37">SUM(J32:K32)</f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0"/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 t="shared" si="6"/>
        <v>0</v>
      </c>
      <c r="M38" s="3">
        <v>0</v>
      </c>
      <c r="N38" s="3">
        <v>0</v>
      </c>
      <c r="O38" s="3">
        <f t="shared" si="2"/>
        <v>0</v>
      </c>
      <c r="P38" s="3">
        <v>0</v>
      </c>
      <c r="Q38" s="3">
        <v>0</v>
      </c>
      <c r="R38" s="3">
        <f t="shared" si="3"/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5" t="s">
        <v>12</v>
      </c>
      <c r="D39" s="5">
        <f aca="true" t="shared" si="10" ref="D39:R39">SUM(D16:D38)</f>
        <v>4800</v>
      </c>
      <c r="E39" s="5">
        <f t="shared" si="10"/>
        <v>2400</v>
      </c>
      <c r="F39" s="5">
        <f t="shared" si="10"/>
        <v>7200</v>
      </c>
      <c r="G39" s="5">
        <f t="shared" si="10"/>
        <v>0</v>
      </c>
      <c r="H39" s="5">
        <f t="shared" si="10"/>
        <v>0</v>
      </c>
      <c r="I39" s="5">
        <f t="shared" si="10"/>
        <v>0</v>
      </c>
      <c r="J39" s="5">
        <f t="shared" si="10"/>
        <v>7200</v>
      </c>
      <c r="K39" s="5">
        <f t="shared" si="10"/>
        <v>7200</v>
      </c>
      <c r="L39" s="5">
        <f t="shared" si="10"/>
        <v>14400</v>
      </c>
      <c r="M39" s="5">
        <f t="shared" si="10"/>
        <v>30000</v>
      </c>
      <c r="N39" s="5">
        <f t="shared" si="10"/>
        <v>22500</v>
      </c>
      <c r="O39" s="5">
        <f t="shared" si="10"/>
        <v>52500</v>
      </c>
      <c r="P39" s="5">
        <f t="shared" si="10"/>
        <v>42000</v>
      </c>
      <c r="Q39" s="5">
        <f t="shared" si="10"/>
        <v>42000</v>
      </c>
      <c r="R39" s="5">
        <f t="shared" si="10"/>
        <v>84000</v>
      </c>
      <c r="S39" s="5">
        <f t="shared" si="4"/>
        <v>84000</v>
      </c>
      <c r="T39" s="5">
        <f t="shared" si="4"/>
        <v>74100</v>
      </c>
      <c r="U39" s="5">
        <f t="shared" si="5"/>
        <v>158100</v>
      </c>
      <c r="V39" s="5" t="s">
        <v>12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2007-09-24T09:47:16Z</dcterms:modified>
  <cp:category/>
  <cp:version/>
  <cp:contentType/>
  <cp:contentStatus/>
</cp:coreProperties>
</file>