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8835" tabRatio="599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<sst xmlns="http://schemas.openxmlformats.org/spreadsheetml/2006/main" count="476" uniqueCount="162">
  <si>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</si>
  <si>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</si>
  <si>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</si>
  <si>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</si>
  <si>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</si>
  <si>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</si>
  <si>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</si>
  <si>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</si>
  <si>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</si>
  <si>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</si>
  <si>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</si>
  <si>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</si>
  <si>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</si>
  <si>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</si>
  <si>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</si>
  <si>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</si>
  <si>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</si>
  <si>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</si>
  <si>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</si>
  <si>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</si>
  <si>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</si>
  <si>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</si>
  <si>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</si>
  <si>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</si>
  <si>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</si>
  <si>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</si>
  <si>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</si>
  <si>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</si>
  <si>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</si>
  <si>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</si>
  <si>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</si>
  <si>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</si>
  <si>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</si>
  <si>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</si>
  <si>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</si>
  <si>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</si>
  <si>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</si>
  <si>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</si>
  <si>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</si>
  <si>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</si>
  <si>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</si>
  <si>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</si>
  <si>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</si>
  <si>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</si>
  <si>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</si>
  <si>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</si>
  <si>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</si>
  <si>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</si>
  <si>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</si>
  <si>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</si>
  <si>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</si>
  <si>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</si>
  <si>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</si>
  <si>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</si>
  <si>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</si>
  <si>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</si>
  <si>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</si>
  <si>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</si>
  <si>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</si>
  <si>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</si>
  <si>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</si>
  <si>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</si>
  <si>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</si>
  <si>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</si>
  <si>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</si>
  <si>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</si>
  <si>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</si>
  <si>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</si>
  <si>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</si>
  <si>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</si>
  <si>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</si>
  <si>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</si>
  <si>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</si>
  <si>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</si>
  <si>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</si>
  <si>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</si>
  <si>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</si>
  <si>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</si>
  <si>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</si>
  <si>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</si>
  <si>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</si>
  <si>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</si>
  <si>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</si>
  <si>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</si>
  <si>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</si>
  <si>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</si>
  <si>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</si>
  <si>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</si>
  <si>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</si>
  <si>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</si>
  <si>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</si>
  <si>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</si>
  <si>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</si>
  <si>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</si>
  <si>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</si>
  <si>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</si>
  <si>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</si>
  <si>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</si>
  <si>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</si>
  <si>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</si>
  <si>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</si>
  <si>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</si>
  <si>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</si>
  <si>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</si>
  <si>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</si>
  <si>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</si>
  <si>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</si>
  <si>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</si>
  <si>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</si>
  <si>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</si>
  <si>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</si>
  <si>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</si>
  <si>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</si>
  <si>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</si>
  <si>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</si>
  <si>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</si>
  <si>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</si>
  <si>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</si>
  <si>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</si>
  <si>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</si>
  <si>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</si>
  <si>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</si>
  <si>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</si>
  <si>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</si>
  <si>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</si>
  <si>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</si>
  <si>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</si>
  <si>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</si>
  <si>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</si>
  <si>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</si>
  <si>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1073 - Oxygen, refrigerated liquid (cryogenic liquid)</t>
  </si>
  <si>
    <t>1075 - Butane, Butylene, Isobutane, Isobutane mixture, Isobutylene, Liquefied petroleum gas, LPG, Petroleum gases, liquefied, Propane or Propylene</t>
  </si>
  <si>
    <t>1077 - Propylene</t>
  </si>
  <si>
    <t>1170 - Ethanol, Ethanol (solution), Ethyl alcohol or  Ethyl alcohol (solution)</t>
  </si>
  <si>
    <t>1202 - Diesel fuel, Fuel oil,  Fuel oil, no. 1,2,4,5,6, Gas oil or Heating oil (light)</t>
  </si>
  <si>
    <t>1203 - Gasohol, Gasoline, Motor spirit, Petrol</t>
  </si>
  <si>
    <t>1224 - Ketones, liquid, n.o.s.</t>
  </si>
  <si>
    <t>1263 - Paint (flammable)</t>
  </si>
  <si>
    <t>1265 - Isopentane, n-Pentane or Pentanes</t>
  </si>
  <si>
    <t>1268 - Petroleum distillates, n.o.s., Petroleum Products, n.o.s</t>
  </si>
  <si>
    <t>1274 - n-Propanol, normal Propyl alcohol or Propyl alcohol (normal)</t>
  </si>
  <si>
    <t>1307 - Xylenes</t>
  </si>
  <si>
    <t>1760 - Chemical kit, Compound (cleaning liquid, corrosive), Compound (tree or weed killing liquid, corrosive), Corrosive liquid, n.o.s., Ferrous chloride (solution), Medicines (corrosive, liquid, n.o.s.), Titanium sulfate (solution), Titanium sulphate (solution)</t>
  </si>
  <si>
    <t>1789 - Hydrochloric acid, Hydrochloric acid (solution) or Muriatic acid</t>
  </si>
  <si>
    <t>1805 - Phosphoric acid (liquid, solid, solution)</t>
  </si>
  <si>
    <t>1824 - Caustic soda (solution) / Sodium hydroxide (solution)</t>
  </si>
  <si>
    <t>1830 - Sulfuric acid</t>
  </si>
  <si>
    <t>1863 - Fuel, aviation, turbine engine</t>
  </si>
  <si>
    <t>1951 - Argon, refrigerated liquid (cryogenic liquid)</t>
  </si>
  <si>
    <t>1977 -  Nitrogen, refrigerated liquid (cryogenic liquid)</t>
  </si>
  <si>
    <t>1999 - Tars (liquid) / Asphalt</t>
  </si>
  <si>
    <t>2187 -  Carbon dioxide, refrigerated liquid</t>
  </si>
  <si>
    <t>3082 - Environmentally hazardous substances, liquid, n.o.s. / Hazardous waste, liquid, n.o.s.</t>
  </si>
  <si>
    <t>3257 -  Elevated temperature liquid, n.o.s., at or above 100°C and below its flash point</t>
  </si>
  <si>
    <t>3291 - Medical waste, n.o.s. / Regulated medical waste, n.o.s.</t>
  </si>
  <si>
    <t>EAST-BOUND</t>
  </si>
  <si>
    <t>WEST-BOUND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</si>
  <si>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</si>
  <si>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</si>
  <si>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</si>
  <si>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</si>
  <si>
    <t>013-N3-Mariannhill-Pietermaritzburg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</si>
</sst>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44261710"/>
        <c:axId val="62811071"/>
      </c:barChart>
      <c:catAx>
        <c:axId val="44261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11071"/>
        <c:crosses val="autoZero"/>
        <c:auto val="1"/>
        <c:lblOffset val="100"/>
        <c:tickLblSkip val="1"/>
        <c:noMultiLvlLbl val="0"/>
      </c:catAx>
      <c:valAx>
        <c:axId val="62811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1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675"/>
          <c:y val="0.12525"/>
          <c:w val="0.415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428728"/>
        <c:axId val="54531961"/>
      </c:barChart>
      <c:catAx>
        <c:axId val="284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961"/>
        <c:crosses val="autoZero"/>
        <c:auto val="1"/>
        <c:lblOffset val="100"/>
        <c:tickLblSkip val="1"/>
        <c:noMultiLvlLbl val="0"/>
      </c:catAx>
      <c:valAx>
        <c:axId val="5453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4"/>
          <c:y val="0.125"/>
          <c:w val="0.42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21025602"/>
        <c:axId val="55012691"/>
      </c:barChart>
      <c:catAx>
        <c:axId val="21025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2691"/>
        <c:crosses val="autoZero"/>
        <c:auto val="1"/>
        <c:lblOffset val="100"/>
        <c:tickLblSkip val="1"/>
        <c:noMultiLvlLbl val="0"/>
      </c:catAx>
      <c:valAx>
        <c:axId val="55012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25"/>
          <c:y val="0.1225"/>
          <c:w val="0.382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[24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EAST-BOUND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WEST-BOUND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25352172"/>
        <c:axId val="26842957"/>
      </c:lineChart>
      <c:catAx>
        <c:axId val="25352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42957"/>
        <c:crosses val="autoZero"/>
        <c:auto val="1"/>
        <c:lblOffset val="100"/>
        <c:tickLblSkip val="1"/>
        <c:noMultiLvlLbl val="0"/>
      </c:catAx>
      <c:valAx>
        <c:axId val="2684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275"/>
          <c:y val="0.12475"/>
          <c:w val="0.498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40260022"/>
        <c:axId val="26795879"/>
      </c:barChart>
      <c:catAx>
        <c:axId val="4026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95879"/>
        <c:crosses val="autoZero"/>
        <c:auto val="1"/>
        <c:lblOffset val="100"/>
        <c:tickLblSkip val="1"/>
        <c:noMultiLvlLbl val="0"/>
      </c:catAx>
      <c:valAx>
        <c:axId val="26795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6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925"/>
          <c:y val="0.11825"/>
          <c:w val="0.361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1.066</c:v>
                </c:pt>
                <c:pt idx="2">
                  <c:v>0.478</c:v>
                </c:pt>
                <c:pt idx="3">
                  <c:v>0.302</c:v>
                </c:pt>
                <c:pt idx="4">
                  <c:v>0</c:v>
                </c:pt>
                <c:pt idx="5">
                  <c:v>10.482</c:v>
                </c:pt>
                <c:pt idx="6">
                  <c:v>1.395</c:v>
                </c:pt>
                <c:pt idx="7">
                  <c:v>2.393</c:v>
                </c:pt>
                <c:pt idx="8">
                  <c:v>0.209</c:v>
                </c:pt>
                <c:pt idx="9">
                  <c:v>1.075</c:v>
                </c:pt>
                <c:pt idx="10">
                  <c:v>39.017</c:v>
                </c:pt>
                <c:pt idx="11">
                  <c:v>5.413</c:v>
                </c:pt>
                <c:pt idx="12">
                  <c:v>0.612</c:v>
                </c:pt>
                <c:pt idx="13">
                  <c:v>16.63</c:v>
                </c:pt>
                <c:pt idx="14">
                  <c:v>16.418</c:v>
                </c:pt>
                <c:pt idx="15">
                  <c:v>4.508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0.225</c:v>
                </c:pt>
                <c:pt idx="1">
                  <c:v>1.101</c:v>
                </c:pt>
                <c:pt idx="2">
                  <c:v>1.055</c:v>
                </c:pt>
                <c:pt idx="3">
                  <c:v>0.304</c:v>
                </c:pt>
                <c:pt idx="4">
                  <c:v>0</c:v>
                </c:pt>
                <c:pt idx="5">
                  <c:v>10.02</c:v>
                </c:pt>
                <c:pt idx="6">
                  <c:v>1.914</c:v>
                </c:pt>
                <c:pt idx="7">
                  <c:v>3.345</c:v>
                </c:pt>
                <c:pt idx="8">
                  <c:v>0.07</c:v>
                </c:pt>
                <c:pt idx="9">
                  <c:v>4.508</c:v>
                </c:pt>
                <c:pt idx="10">
                  <c:v>37.806</c:v>
                </c:pt>
                <c:pt idx="11">
                  <c:v>7.762</c:v>
                </c:pt>
                <c:pt idx="12">
                  <c:v>1.04</c:v>
                </c:pt>
                <c:pt idx="13">
                  <c:v>20.482</c:v>
                </c:pt>
                <c:pt idx="14">
                  <c:v>9.997</c:v>
                </c:pt>
                <c:pt idx="15">
                  <c:v>0.371</c:v>
                </c:pt>
                <c:pt idx="16">
                  <c:v>0</c:v>
                </c:pt>
              </c:numCache>
            </c:numRef>
          </c:val>
        </c:ser>
        <c:axId val="39836320"/>
        <c:axId val="22982561"/>
      </c:barChart>
      <c:catAx>
        <c:axId val="39836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2561"/>
        <c:crosses val="autoZero"/>
        <c:auto val="1"/>
        <c:lblOffset val="100"/>
        <c:tickLblSkip val="1"/>
        <c:noMultiLvlLbl val="0"/>
      </c:catAx>
      <c:valAx>
        <c:axId val="2298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36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875"/>
          <c:y val="0.123"/>
          <c:w val="0.355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EAST-BOUND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WEST-BOUND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5516458"/>
        <c:axId val="49648123"/>
      </c:barChart>
      <c:catAx>
        <c:axId val="5516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48123"/>
        <c:crosses val="autoZero"/>
        <c:auto val="1"/>
        <c:lblOffset val="100"/>
        <c:tickLblSkip val="1"/>
        <c:noMultiLvlLbl val="0"/>
      </c:catAx>
      <c:valAx>
        <c:axId val="49648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4275"/>
          <c:y val="0.11375"/>
          <c:w val="0.351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809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809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286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714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714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619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161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155</v>
      </c>
      <c r="E5" s="58" t="s">
        <v>156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13.402999877929688</v>
      </c>
      <c r="E6" s="21">
        <v>28.047000885009766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4.370999813079834</v>
      </c>
      <c r="E7" s="21">
        <v>5.618000030517578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2.796999931335449</v>
      </c>
      <c r="E8" s="21">
        <v>2.6730000972747803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7.691999912261963</v>
      </c>
      <c r="E9" s="21">
        <v>4.757999897003174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27.621999740600586</v>
      </c>
      <c r="E10" s="21">
        <v>21.84000015258789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40.209999084472656</v>
      </c>
      <c r="E11" s="21">
        <v>33.75600051879883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3.9040000438690186</v>
      </c>
      <c r="E12" s="21">
        <v>3.308000087738037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99.9989984035492</v>
      </c>
      <c r="E13" s="23">
        <f>SUM(E6:E12)</f>
        <v>100.00000166893005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155</v>
      </c>
      <c r="E18" s="58" t="s">
        <v>156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5.284999847412109</v>
      </c>
      <c r="E19" s="21">
        <v>8.1850004196167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3.382999897003174</v>
      </c>
      <c r="E20" s="21">
        <v>3.8940000534057617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9.302000045776367</v>
      </c>
      <c r="E21" s="21">
        <v>6.931000232696533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33.40399932861328</v>
      </c>
      <c r="E22" s="21">
        <v>31.815000534057617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48.625999450683594</v>
      </c>
      <c r="E23" s="21">
        <v>49.17499923706055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99.99999856948853</v>
      </c>
      <c r="E24" s="23">
        <f>SUM(E19:E23)</f>
        <v>100.00000047683716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161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155</v>
      </c>
      <c r="E4" s="58" t="s">
        <v>156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2.184999942779541</v>
      </c>
      <c r="E5" s="21">
        <v>1.121999979019165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15.081000328063965</v>
      </c>
      <c r="E6" s="21">
        <v>17.88800048828125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34.249000549316406</v>
      </c>
      <c r="E7" s="21">
        <v>30.297000885009766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8.104000091552734</v>
      </c>
      <c r="E8" s="21">
        <v>7.921000003814697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0.35199999809265137</v>
      </c>
      <c r="E9" s="21">
        <v>0.3959999978542328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1.1979999542236328</v>
      </c>
      <c r="E10" s="21">
        <v>0.1979999989271164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21.84600067138672</v>
      </c>
      <c r="E11" s="21">
        <v>22.17799949645996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5.989999771118164</v>
      </c>
      <c r="E12" s="21">
        <v>8.1850004196167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7.046999931335449</v>
      </c>
      <c r="E13" s="21">
        <v>7.39300012588501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2.677999973297119</v>
      </c>
      <c r="E14" s="21">
        <v>2.177999973297119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1.2680000066757202</v>
      </c>
      <c r="E15" s="21">
        <v>2.24399995803833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99.9980012178421</v>
      </c>
      <c r="E17" s="23">
        <f>SUM(E5:E16)</f>
        <v>100.00000132620335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161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155</v>
      </c>
      <c r="C3" s="58" t="s">
        <v>156</v>
      </c>
      <c r="D3" s="59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57.8</v>
      </c>
      <c r="C5" s="8">
        <v>62.9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74.8</v>
      </c>
      <c r="C6" s="8">
        <v>66.3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40.8</v>
      </c>
      <c r="C7" s="8">
        <v>74.8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45.9</v>
      </c>
      <c r="C8" s="8">
        <v>83.3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64.6</v>
      </c>
      <c r="C9" s="8">
        <v>59.5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122.4</v>
      </c>
      <c r="C10" s="8">
        <v>73.1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161.5</v>
      </c>
      <c r="C11" s="8">
        <v>132.6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124.1</v>
      </c>
      <c r="C12" s="8">
        <v>68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122.4</v>
      </c>
      <c r="C13" s="8">
        <v>108.8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112.2</v>
      </c>
      <c r="C14" s="8">
        <v>115.6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129.2</v>
      </c>
      <c r="C15" s="8">
        <v>147.9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130.9</v>
      </c>
      <c r="C16" s="8">
        <v>158.1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83.3</v>
      </c>
      <c r="C17" s="8">
        <v>147.9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132.6</v>
      </c>
      <c r="C18" s="8">
        <v>183.6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108.8</v>
      </c>
      <c r="C19" s="8">
        <v>226.1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100.3</v>
      </c>
      <c r="C20" s="8">
        <v>200.6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113.9</v>
      </c>
      <c r="C21" s="8">
        <v>90.1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105.4</v>
      </c>
      <c r="C22" s="8">
        <v>86.7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125.8</v>
      </c>
      <c r="C23" s="8">
        <v>91.8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107.1</v>
      </c>
      <c r="C24" s="8">
        <v>73.1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115.6</v>
      </c>
      <c r="C25" s="8">
        <v>74.8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95.2</v>
      </c>
      <c r="C26" s="8">
        <v>66.3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78.2</v>
      </c>
      <c r="C27" s="8">
        <v>69.7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59.5</v>
      </c>
      <c r="C28" s="8">
        <v>113.9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2412.2999999999997</v>
      </c>
      <c r="C30" s="9">
        <f>SUM(C5:C28)</f>
        <v>2575.5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100.51249999999999</v>
      </c>
      <c r="C31" s="10">
        <f>AVERAGE(C5:C28)</f>
        <v>107.3125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161</v>
      </c>
      <c r="C1" s="67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6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155</v>
      </c>
      <c r="E5" s="58" t="s">
        <v>156</v>
      </c>
      <c r="F5" s="60"/>
      <c r="G5" s="58" t="s">
        <v>155</v>
      </c>
      <c r="H5" s="58" t="s">
        <v>156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0.1979999989271164</v>
      </c>
      <c r="F6" s="11"/>
      <c r="G6" s="4">
        <v>0</v>
      </c>
      <c r="H6" s="4">
        <v>0.225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0.9160000085830688</v>
      </c>
      <c r="E7" s="4">
        <v>1.055999994277954</v>
      </c>
      <c r="F7" s="11"/>
      <c r="G7" s="4">
        <v>1.066</v>
      </c>
      <c r="H7" s="4">
        <v>1.101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0.49300000071525574</v>
      </c>
      <c r="E8" s="4">
        <v>0.8579999804496765</v>
      </c>
      <c r="F8" s="11"/>
      <c r="G8" s="4">
        <v>0.478</v>
      </c>
      <c r="H8" s="4">
        <v>1.055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0.28200000524520874</v>
      </c>
      <c r="E9" s="4">
        <v>0.2639999985694885</v>
      </c>
      <c r="F9" s="11"/>
      <c r="G9" s="4">
        <v>0.302</v>
      </c>
      <c r="H9" s="4">
        <v>0.304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6.695000171661377</v>
      </c>
      <c r="E10" s="4">
        <v>8.1850004196167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9.513999938964844</v>
      </c>
      <c r="E11" s="4">
        <v>8.779000282287598</v>
      </c>
      <c r="F11" s="11"/>
      <c r="G11" s="4">
        <v>10.482</v>
      </c>
      <c r="H11" s="4">
        <v>10.02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1.2680000066757202</v>
      </c>
      <c r="E12" s="4">
        <v>1.715999960899353</v>
      </c>
      <c r="F12" s="11"/>
      <c r="G12" s="4">
        <v>1.395</v>
      </c>
      <c r="H12" s="4">
        <v>1.914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2.114000082015991</v>
      </c>
      <c r="E13" s="4">
        <v>3.0360000133514404</v>
      </c>
      <c r="F13" s="11"/>
      <c r="G13" s="4">
        <v>2.393</v>
      </c>
      <c r="H13" s="4">
        <v>3.345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0.210999995470047</v>
      </c>
      <c r="E14" s="4">
        <v>0.06599999964237213</v>
      </c>
      <c r="F14" s="11"/>
      <c r="G14" s="4">
        <v>0.209</v>
      </c>
      <c r="H14" s="4">
        <v>0.07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1.1979999542236328</v>
      </c>
      <c r="E15" s="4">
        <v>4.553999900817871</v>
      </c>
      <c r="F15" s="11"/>
      <c r="G15" s="4">
        <v>1.075</v>
      </c>
      <c r="H15" s="4">
        <v>4.508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36.99800109863281</v>
      </c>
      <c r="E16" s="4">
        <v>35.709999084472656</v>
      </c>
      <c r="F16" s="11"/>
      <c r="G16" s="4">
        <v>39.017</v>
      </c>
      <c r="H16" s="4">
        <v>37.806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5.989999771118164</v>
      </c>
      <c r="E17" s="4">
        <v>8.119000434875488</v>
      </c>
      <c r="F17" s="11"/>
      <c r="G17" s="4">
        <v>5.413</v>
      </c>
      <c r="H17" s="4">
        <v>7.762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0.6340000033378601</v>
      </c>
      <c r="E18" s="4">
        <v>0.9900000095367432</v>
      </c>
      <c r="F18" s="11"/>
      <c r="G18" s="4">
        <v>0.612</v>
      </c>
      <c r="H18" s="4">
        <v>1.04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14.588000297546387</v>
      </c>
      <c r="E19" s="4">
        <v>17.29400062561035</v>
      </c>
      <c r="F19" s="11"/>
      <c r="G19" s="4">
        <v>16.63</v>
      </c>
      <c r="H19" s="4">
        <v>20.482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15.152000427246094</v>
      </c>
      <c r="E20" s="4">
        <v>8.845000267028809</v>
      </c>
      <c r="F20" s="11"/>
      <c r="G20" s="4">
        <v>16.418</v>
      </c>
      <c r="H20" s="4">
        <v>9.997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3.946000099182129</v>
      </c>
      <c r="E21" s="4">
        <v>0.33000001311302185</v>
      </c>
      <c r="F21" s="11"/>
      <c r="G21" s="4">
        <v>4.508</v>
      </c>
      <c r="H21" s="4">
        <v>0.371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99.99900186061859</v>
      </c>
      <c r="E23" s="6">
        <f>SUM(E6:E22)</f>
        <v>100.00000098347664</v>
      </c>
      <c r="F23" s="11"/>
      <c r="G23" s="6">
        <f>SUM(G6:G22)</f>
        <v>99.998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  <col min="23" max="23" width="3.140625" style="0" customWidth="1"/>
  </cols>
  <sheetData>
    <row r="1" spans="1:23" ht="12.75">
      <c r="A1" s="11"/>
      <c r="B1" s="11"/>
      <c r="C1" s="19" t="s">
        <v>161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1" t="s">
        <v>155</v>
      </c>
      <c r="E6" s="61" t="s">
        <v>156</v>
      </c>
      <c r="F6" s="61" t="s">
        <v>4</v>
      </c>
      <c r="G6" s="61" t="s">
        <v>155</v>
      </c>
      <c r="H6" s="61" t="s">
        <v>156</v>
      </c>
      <c r="I6" s="61" t="s">
        <v>4</v>
      </c>
      <c r="J6" s="61" t="s">
        <v>155</v>
      </c>
      <c r="K6" s="61" t="s">
        <v>156</v>
      </c>
      <c r="L6" s="61" t="s">
        <v>4</v>
      </c>
      <c r="M6" s="61" t="s">
        <v>155</v>
      </c>
      <c r="N6" s="61" t="s">
        <v>156</v>
      </c>
      <c r="O6" s="61" t="s">
        <v>4</v>
      </c>
      <c r="P6" s="61" t="s">
        <v>155</v>
      </c>
      <c r="Q6" s="61" t="s">
        <v>156</v>
      </c>
      <c r="R6" s="61" t="s">
        <v>4</v>
      </c>
      <c r="S6" s="61" t="str">
        <f>P6&amp;" Total"</f>
        <v>EAST-BOUND Total</v>
      </c>
      <c r="T6" s="61" t="str">
        <f>Q6&amp;" Total"</f>
        <v>WEST-BOUND Total</v>
      </c>
      <c r="U6" s="61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510</v>
      </c>
      <c r="L7" s="3">
        <f>SUM(J7:K7)</f>
        <v>510</v>
      </c>
      <c r="M7" s="3">
        <v>0</v>
      </c>
      <c r="N7" s="3">
        <v>510</v>
      </c>
      <c r="O7" s="3">
        <f>SUM(M7:N7)</f>
        <v>510</v>
      </c>
      <c r="P7" s="3">
        <v>0</v>
      </c>
      <c r="Q7" s="3">
        <v>510</v>
      </c>
      <c r="R7" s="3">
        <f>SUM(P7:Q7)</f>
        <v>510</v>
      </c>
      <c r="S7" s="5">
        <f>D7+G7+J7+M7+P7</f>
        <v>0</v>
      </c>
      <c r="T7" s="5">
        <f>E7+H7+K7+N7+Q7</f>
        <v>1530</v>
      </c>
      <c r="U7" s="5">
        <f>S7+T7</f>
        <v>1530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1020</v>
      </c>
      <c r="F8" s="3">
        <f aca="true" t="shared" si="0" ref="F8:F23">SUM(D8:E8)</f>
        <v>1020</v>
      </c>
      <c r="G8" s="3">
        <v>0</v>
      </c>
      <c r="H8" s="3">
        <v>0</v>
      </c>
      <c r="I8" s="3">
        <f aca="true" t="shared" si="1" ref="I8:I23">SUM(G8:H8)</f>
        <v>0</v>
      </c>
      <c r="J8" s="3">
        <v>510</v>
      </c>
      <c r="K8" s="3">
        <v>510</v>
      </c>
      <c r="L8" s="3">
        <f aca="true" t="shared" si="2" ref="L8:L23">SUM(J8:K8)</f>
        <v>1020</v>
      </c>
      <c r="M8" s="3">
        <v>510</v>
      </c>
      <c r="N8" s="3">
        <v>4590</v>
      </c>
      <c r="O8" s="3">
        <f aca="true" t="shared" si="3" ref="O8:O23">SUM(M8:N8)</f>
        <v>5100</v>
      </c>
      <c r="P8" s="3">
        <v>5610</v>
      </c>
      <c r="Q8" s="3">
        <v>2040</v>
      </c>
      <c r="R8" s="3">
        <f aca="true" t="shared" si="4" ref="R8:R23">SUM(P8:Q8)</f>
        <v>7650</v>
      </c>
      <c r="S8" s="5">
        <f aca="true" t="shared" si="5" ref="S8:S24">D8+G8+J8+M8+P8</f>
        <v>6630</v>
      </c>
      <c r="T8" s="5">
        <f aca="true" t="shared" si="6" ref="T8:T24">E8+H8+K8+N8+Q8</f>
        <v>8160</v>
      </c>
      <c r="U8" s="5">
        <f aca="true" t="shared" si="7" ref="U8:U24">S8+T8</f>
        <v>14790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510</v>
      </c>
      <c r="E9" s="3">
        <v>0</v>
      </c>
      <c r="F9" s="3">
        <f t="shared" si="0"/>
        <v>510</v>
      </c>
      <c r="G9" s="3">
        <v>510</v>
      </c>
      <c r="H9" s="3">
        <v>0</v>
      </c>
      <c r="I9" s="3">
        <f t="shared" si="1"/>
        <v>510</v>
      </c>
      <c r="J9" s="3">
        <v>0</v>
      </c>
      <c r="K9" s="3">
        <v>0</v>
      </c>
      <c r="L9" s="3">
        <f t="shared" si="2"/>
        <v>0</v>
      </c>
      <c r="M9" s="3">
        <v>1020</v>
      </c>
      <c r="N9" s="3">
        <v>510</v>
      </c>
      <c r="O9" s="3">
        <f t="shared" si="3"/>
        <v>1530</v>
      </c>
      <c r="P9" s="3">
        <v>1530</v>
      </c>
      <c r="Q9" s="3">
        <v>6120</v>
      </c>
      <c r="R9" s="3">
        <f t="shared" si="4"/>
        <v>7650</v>
      </c>
      <c r="S9" s="5">
        <f t="shared" si="5"/>
        <v>3570</v>
      </c>
      <c r="T9" s="5">
        <f t="shared" si="6"/>
        <v>6630</v>
      </c>
      <c r="U9" s="5">
        <f t="shared" si="7"/>
        <v>10200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1020</v>
      </c>
      <c r="K10" s="3">
        <v>1020</v>
      </c>
      <c r="L10" s="3">
        <f t="shared" si="2"/>
        <v>2040</v>
      </c>
      <c r="M10" s="3">
        <v>510</v>
      </c>
      <c r="N10" s="3">
        <v>0</v>
      </c>
      <c r="O10" s="3">
        <f t="shared" si="3"/>
        <v>510</v>
      </c>
      <c r="P10" s="3">
        <v>510</v>
      </c>
      <c r="Q10" s="3">
        <v>1020</v>
      </c>
      <c r="R10" s="3">
        <f t="shared" si="4"/>
        <v>1530</v>
      </c>
      <c r="S10" s="5">
        <f t="shared" si="5"/>
        <v>2040</v>
      </c>
      <c r="T10" s="5">
        <f t="shared" si="6"/>
        <v>2040</v>
      </c>
      <c r="U10" s="5">
        <f t="shared" si="7"/>
        <v>4080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3570</v>
      </c>
      <c r="E11" s="3">
        <v>2040</v>
      </c>
      <c r="F11" s="3">
        <f t="shared" si="0"/>
        <v>5610</v>
      </c>
      <c r="G11" s="3">
        <v>2550</v>
      </c>
      <c r="H11" s="3">
        <v>2550</v>
      </c>
      <c r="I11" s="3">
        <f t="shared" si="1"/>
        <v>5100</v>
      </c>
      <c r="J11" s="3">
        <v>10200</v>
      </c>
      <c r="K11" s="3">
        <v>2040</v>
      </c>
      <c r="L11" s="3">
        <f t="shared" si="2"/>
        <v>12240</v>
      </c>
      <c r="M11" s="3">
        <v>10710</v>
      </c>
      <c r="N11" s="3">
        <v>12240</v>
      </c>
      <c r="O11" s="3">
        <f t="shared" si="3"/>
        <v>22950</v>
      </c>
      <c r="P11" s="3">
        <v>21420</v>
      </c>
      <c r="Q11" s="3">
        <v>44370</v>
      </c>
      <c r="R11" s="3">
        <f t="shared" si="4"/>
        <v>65790</v>
      </c>
      <c r="S11" s="5">
        <f t="shared" si="5"/>
        <v>48450</v>
      </c>
      <c r="T11" s="5">
        <f t="shared" si="6"/>
        <v>63240</v>
      </c>
      <c r="U11" s="5">
        <f t="shared" si="7"/>
        <v>111690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1020</v>
      </c>
      <c r="E12" s="3">
        <v>3570</v>
      </c>
      <c r="F12" s="3">
        <f t="shared" si="0"/>
        <v>4590</v>
      </c>
      <c r="G12" s="3">
        <v>1020</v>
      </c>
      <c r="H12" s="3">
        <v>0</v>
      </c>
      <c r="I12" s="3">
        <f t="shared" si="1"/>
        <v>1020</v>
      </c>
      <c r="J12" s="3">
        <v>5100</v>
      </c>
      <c r="K12" s="3">
        <v>3570</v>
      </c>
      <c r="L12" s="3">
        <f t="shared" si="2"/>
        <v>8670</v>
      </c>
      <c r="M12" s="3">
        <v>29070</v>
      </c>
      <c r="N12" s="3">
        <v>21420</v>
      </c>
      <c r="O12" s="3">
        <f t="shared" si="3"/>
        <v>50490</v>
      </c>
      <c r="P12" s="3">
        <v>32640</v>
      </c>
      <c r="Q12" s="3">
        <v>39270</v>
      </c>
      <c r="R12" s="3">
        <f t="shared" si="4"/>
        <v>71910</v>
      </c>
      <c r="S12" s="5">
        <f t="shared" si="5"/>
        <v>68850</v>
      </c>
      <c r="T12" s="5">
        <f t="shared" si="6"/>
        <v>67830</v>
      </c>
      <c r="U12" s="5">
        <f t="shared" si="7"/>
        <v>136680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510</v>
      </c>
      <c r="F13" s="3">
        <f t="shared" si="0"/>
        <v>510</v>
      </c>
      <c r="G13" s="3">
        <v>0</v>
      </c>
      <c r="H13" s="3">
        <v>510</v>
      </c>
      <c r="I13" s="3">
        <f t="shared" si="1"/>
        <v>510</v>
      </c>
      <c r="J13" s="3">
        <v>510</v>
      </c>
      <c r="K13" s="3">
        <v>510</v>
      </c>
      <c r="L13" s="3">
        <f t="shared" si="2"/>
        <v>1020</v>
      </c>
      <c r="M13" s="3">
        <v>5610</v>
      </c>
      <c r="N13" s="3">
        <v>6630</v>
      </c>
      <c r="O13" s="3">
        <f t="shared" si="3"/>
        <v>12240</v>
      </c>
      <c r="P13" s="3">
        <v>3060</v>
      </c>
      <c r="Q13" s="3">
        <v>5100</v>
      </c>
      <c r="R13" s="3">
        <f t="shared" si="4"/>
        <v>8160</v>
      </c>
      <c r="S13" s="5">
        <f t="shared" si="5"/>
        <v>9180</v>
      </c>
      <c r="T13" s="5">
        <f t="shared" si="6"/>
        <v>13260</v>
      </c>
      <c r="U13" s="5">
        <f t="shared" si="7"/>
        <v>22440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2550</v>
      </c>
      <c r="F14" s="3">
        <f t="shared" si="0"/>
        <v>2550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2040</v>
      </c>
      <c r="L14" s="3">
        <f t="shared" si="2"/>
        <v>2040</v>
      </c>
      <c r="M14" s="3">
        <v>6630</v>
      </c>
      <c r="N14" s="3">
        <v>4590</v>
      </c>
      <c r="O14" s="3">
        <f t="shared" si="3"/>
        <v>11220</v>
      </c>
      <c r="P14" s="3">
        <v>8670</v>
      </c>
      <c r="Q14" s="3">
        <v>14280</v>
      </c>
      <c r="R14" s="3">
        <f t="shared" si="4"/>
        <v>22950</v>
      </c>
      <c r="S14" s="5">
        <f t="shared" si="5"/>
        <v>15300</v>
      </c>
      <c r="T14" s="5">
        <f t="shared" si="6"/>
        <v>23460</v>
      </c>
      <c r="U14" s="5">
        <f t="shared" si="7"/>
        <v>38760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510</v>
      </c>
      <c r="H15" s="3">
        <v>0</v>
      </c>
      <c r="I15" s="3">
        <f t="shared" si="1"/>
        <v>510</v>
      </c>
      <c r="J15" s="3">
        <v>510</v>
      </c>
      <c r="K15" s="3">
        <v>510</v>
      </c>
      <c r="L15" s="3">
        <f t="shared" si="2"/>
        <v>1020</v>
      </c>
      <c r="M15" s="3">
        <v>0</v>
      </c>
      <c r="N15" s="3">
        <v>0</v>
      </c>
      <c r="O15" s="3">
        <f t="shared" si="3"/>
        <v>0</v>
      </c>
      <c r="P15" s="3">
        <v>510</v>
      </c>
      <c r="Q15" s="3">
        <v>0</v>
      </c>
      <c r="R15" s="3">
        <f t="shared" si="4"/>
        <v>510</v>
      </c>
      <c r="S15" s="5">
        <f t="shared" si="5"/>
        <v>1530</v>
      </c>
      <c r="T15" s="5">
        <f t="shared" si="6"/>
        <v>510</v>
      </c>
      <c r="U15" s="5">
        <f t="shared" si="7"/>
        <v>2040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1530</v>
      </c>
      <c r="E16" s="3">
        <v>4590</v>
      </c>
      <c r="F16" s="3">
        <f t="shared" si="0"/>
        <v>6120</v>
      </c>
      <c r="G16" s="3">
        <v>510</v>
      </c>
      <c r="H16" s="3">
        <v>1530</v>
      </c>
      <c r="I16" s="3">
        <f t="shared" si="1"/>
        <v>2040</v>
      </c>
      <c r="J16" s="3">
        <v>3570</v>
      </c>
      <c r="K16" s="3">
        <v>7140</v>
      </c>
      <c r="L16" s="3">
        <f t="shared" si="2"/>
        <v>10710</v>
      </c>
      <c r="M16" s="3">
        <v>3060</v>
      </c>
      <c r="N16" s="3">
        <v>20910</v>
      </c>
      <c r="O16" s="3">
        <f t="shared" si="3"/>
        <v>23970</v>
      </c>
      <c r="P16" s="3">
        <v>0</v>
      </c>
      <c r="Q16" s="3">
        <v>1020</v>
      </c>
      <c r="R16" s="3">
        <f t="shared" si="4"/>
        <v>1020</v>
      </c>
      <c r="S16" s="5">
        <f t="shared" si="5"/>
        <v>8670</v>
      </c>
      <c r="T16" s="5">
        <f t="shared" si="6"/>
        <v>35190</v>
      </c>
      <c r="U16" s="5">
        <f t="shared" si="7"/>
        <v>43860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21420</v>
      </c>
      <c r="E17" s="3">
        <v>33660</v>
      </c>
      <c r="F17" s="3">
        <f t="shared" si="0"/>
        <v>55080</v>
      </c>
      <c r="G17" s="3">
        <v>11220</v>
      </c>
      <c r="H17" s="3">
        <v>19380</v>
      </c>
      <c r="I17" s="3">
        <f t="shared" si="1"/>
        <v>30600</v>
      </c>
      <c r="J17" s="3">
        <v>24480</v>
      </c>
      <c r="K17" s="3">
        <v>21420</v>
      </c>
      <c r="L17" s="3">
        <f t="shared" si="2"/>
        <v>45900</v>
      </c>
      <c r="M17" s="3">
        <v>65790</v>
      </c>
      <c r="N17" s="3">
        <v>57630</v>
      </c>
      <c r="O17" s="3">
        <f t="shared" si="3"/>
        <v>123420</v>
      </c>
      <c r="P17" s="3">
        <v>144840</v>
      </c>
      <c r="Q17" s="3">
        <v>143820</v>
      </c>
      <c r="R17" s="3">
        <f t="shared" si="4"/>
        <v>288660</v>
      </c>
      <c r="S17" s="5">
        <f t="shared" si="5"/>
        <v>267750</v>
      </c>
      <c r="T17" s="5">
        <f t="shared" si="6"/>
        <v>275910</v>
      </c>
      <c r="U17" s="5">
        <f t="shared" si="7"/>
        <v>543660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7650</v>
      </c>
      <c r="E18" s="3">
        <v>11730</v>
      </c>
      <c r="F18" s="3">
        <f t="shared" si="0"/>
        <v>19380</v>
      </c>
      <c r="G18" s="3">
        <v>4080</v>
      </c>
      <c r="H18" s="3">
        <v>2040</v>
      </c>
      <c r="I18" s="3">
        <f t="shared" si="1"/>
        <v>6120</v>
      </c>
      <c r="J18" s="3">
        <v>2550</v>
      </c>
      <c r="K18" s="3">
        <v>1020</v>
      </c>
      <c r="L18" s="3">
        <f t="shared" si="2"/>
        <v>3570</v>
      </c>
      <c r="M18" s="3">
        <v>28560</v>
      </c>
      <c r="N18" s="3">
        <v>47430</v>
      </c>
      <c r="O18" s="3">
        <f t="shared" si="3"/>
        <v>75990</v>
      </c>
      <c r="P18" s="3">
        <v>510</v>
      </c>
      <c r="Q18" s="3">
        <v>510</v>
      </c>
      <c r="R18" s="3">
        <f t="shared" si="4"/>
        <v>1020</v>
      </c>
      <c r="S18" s="5">
        <f t="shared" si="5"/>
        <v>43350</v>
      </c>
      <c r="T18" s="5">
        <f t="shared" si="6"/>
        <v>62730</v>
      </c>
      <c r="U18" s="5">
        <f t="shared" si="7"/>
        <v>106080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1020</v>
      </c>
      <c r="E19" s="3">
        <v>1020</v>
      </c>
      <c r="F19" s="3">
        <f t="shared" si="0"/>
        <v>2040</v>
      </c>
      <c r="G19" s="3">
        <v>0</v>
      </c>
      <c r="H19" s="3">
        <v>510</v>
      </c>
      <c r="I19" s="3">
        <f t="shared" si="1"/>
        <v>510</v>
      </c>
      <c r="J19" s="3">
        <v>510</v>
      </c>
      <c r="K19" s="3">
        <v>1020</v>
      </c>
      <c r="L19" s="3">
        <f t="shared" si="2"/>
        <v>1530</v>
      </c>
      <c r="M19" s="3">
        <v>510</v>
      </c>
      <c r="N19" s="3">
        <v>1020</v>
      </c>
      <c r="O19" s="3">
        <f t="shared" si="3"/>
        <v>1530</v>
      </c>
      <c r="P19" s="3">
        <v>2550</v>
      </c>
      <c r="Q19" s="3">
        <v>4080</v>
      </c>
      <c r="R19" s="3">
        <f t="shared" si="4"/>
        <v>6630</v>
      </c>
      <c r="S19" s="5">
        <f t="shared" si="5"/>
        <v>4590</v>
      </c>
      <c r="T19" s="5">
        <f t="shared" si="6"/>
        <v>7650</v>
      </c>
      <c r="U19" s="5">
        <f t="shared" si="7"/>
        <v>12240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1530</v>
      </c>
      <c r="E20" s="3">
        <v>2550</v>
      </c>
      <c r="F20" s="3">
        <f t="shared" si="0"/>
        <v>4080</v>
      </c>
      <c r="G20" s="3">
        <v>510</v>
      </c>
      <c r="H20" s="3">
        <v>1530</v>
      </c>
      <c r="I20" s="3">
        <f t="shared" si="1"/>
        <v>2040</v>
      </c>
      <c r="J20" s="3">
        <v>3060</v>
      </c>
      <c r="K20" s="3">
        <v>7650</v>
      </c>
      <c r="L20" s="3">
        <f t="shared" si="2"/>
        <v>10710</v>
      </c>
      <c r="M20" s="3">
        <v>22950</v>
      </c>
      <c r="N20" s="3">
        <v>22950</v>
      </c>
      <c r="O20" s="3">
        <f t="shared" si="3"/>
        <v>45900</v>
      </c>
      <c r="P20" s="3">
        <v>77520</v>
      </c>
      <c r="Q20" s="3">
        <v>98940</v>
      </c>
      <c r="R20" s="3">
        <f t="shared" si="4"/>
        <v>176460</v>
      </c>
      <c r="S20" s="5">
        <f t="shared" si="5"/>
        <v>105570</v>
      </c>
      <c r="T20" s="5">
        <f t="shared" si="6"/>
        <v>133620</v>
      </c>
      <c r="U20" s="5">
        <f t="shared" si="7"/>
        <v>239190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2040</v>
      </c>
      <c r="H21" s="3">
        <v>1530</v>
      </c>
      <c r="I21" s="3">
        <f t="shared" si="1"/>
        <v>3570</v>
      </c>
      <c r="J21" s="3">
        <v>14280</v>
      </c>
      <c r="K21" s="3">
        <v>4590</v>
      </c>
      <c r="L21" s="3">
        <f t="shared" si="2"/>
        <v>18870</v>
      </c>
      <c r="M21" s="3">
        <v>63240</v>
      </c>
      <c r="N21" s="3">
        <v>44880</v>
      </c>
      <c r="O21" s="3">
        <f t="shared" si="3"/>
        <v>108120</v>
      </c>
      <c r="P21" s="3">
        <v>30090</v>
      </c>
      <c r="Q21" s="3">
        <v>17340</v>
      </c>
      <c r="R21" s="3">
        <f t="shared" si="4"/>
        <v>47430</v>
      </c>
      <c r="S21" s="5">
        <f t="shared" si="5"/>
        <v>109650</v>
      </c>
      <c r="T21" s="5">
        <f t="shared" si="6"/>
        <v>68340</v>
      </c>
      <c r="U21" s="5">
        <f t="shared" si="7"/>
        <v>177990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1530</v>
      </c>
      <c r="H22" s="3">
        <v>510</v>
      </c>
      <c r="I22" s="3">
        <f t="shared" si="1"/>
        <v>2040</v>
      </c>
      <c r="J22" s="3">
        <v>1020</v>
      </c>
      <c r="K22" s="3">
        <v>0</v>
      </c>
      <c r="L22" s="3">
        <f t="shared" si="2"/>
        <v>1020</v>
      </c>
      <c r="M22" s="3">
        <v>3570</v>
      </c>
      <c r="N22" s="3">
        <v>510</v>
      </c>
      <c r="O22" s="3">
        <f t="shared" si="3"/>
        <v>4080</v>
      </c>
      <c r="P22" s="3">
        <v>22440</v>
      </c>
      <c r="Q22" s="3">
        <v>1530</v>
      </c>
      <c r="R22" s="3">
        <f t="shared" si="4"/>
        <v>23970</v>
      </c>
      <c r="S22" s="5">
        <f t="shared" si="5"/>
        <v>28560</v>
      </c>
      <c r="T22" s="5">
        <f t="shared" si="6"/>
        <v>2550</v>
      </c>
      <c r="U22" s="5">
        <f t="shared" si="7"/>
        <v>31110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38250</v>
      </c>
      <c r="E24" s="5">
        <f t="shared" si="8"/>
        <v>63240</v>
      </c>
      <c r="F24" s="5">
        <f t="shared" si="8"/>
        <v>101490</v>
      </c>
      <c r="G24" s="5">
        <f t="shared" si="8"/>
        <v>24480</v>
      </c>
      <c r="H24" s="5">
        <f t="shared" si="8"/>
        <v>30090</v>
      </c>
      <c r="I24" s="5">
        <f t="shared" si="8"/>
        <v>54570</v>
      </c>
      <c r="J24" s="5">
        <f t="shared" si="8"/>
        <v>67320</v>
      </c>
      <c r="K24" s="5">
        <f t="shared" si="8"/>
        <v>53550</v>
      </c>
      <c r="L24" s="5">
        <f t="shared" si="8"/>
        <v>120870</v>
      </c>
      <c r="M24" s="5">
        <f t="shared" si="8"/>
        <v>241740</v>
      </c>
      <c r="N24" s="5">
        <f t="shared" si="8"/>
        <v>245820</v>
      </c>
      <c r="O24" s="5">
        <f t="shared" si="8"/>
        <v>487560</v>
      </c>
      <c r="P24" s="5">
        <f t="shared" si="8"/>
        <v>351900</v>
      </c>
      <c r="Q24" s="5">
        <f t="shared" si="8"/>
        <v>379950</v>
      </c>
      <c r="R24" s="5">
        <f t="shared" si="8"/>
        <v>731850</v>
      </c>
      <c r="S24" s="5">
        <f t="shared" si="5"/>
        <v>723690</v>
      </c>
      <c r="T24" s="5">
        <f t="shared" si="6"/>
        <v>772650</v>
      </c>
      <c r="U24" s="5">
        <f t="shared" si="7"/>
        <v>1496340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9.00390625" style="0" bestFit="1" customWidth="1"/>
    <col min="21" max="21" width="13.00390625" style="0" customWidth="1"/>
    <col min="22" max="22" width="21.421875" style="0" bestFit="1" customWidth="1"/>
    <col min="23" max="23" width="2.8515625" style="0" customWidth="1"/>
  </cols>
  <sheetData>
    <row r="1" spans="1:23" ht="12.75">
      <c r="A1" s="11"/>
      <c r="B1" s="11"/>
      <c r="C1" s="19" t="s">
        <v>161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1" t="s">
        <v>155</v>
      </c>
      <c r="E6" s="61" t="s">
        <v>156</v>
      </c>
      <c r="F6" s="61" t="s">
        <v>4</v>
      </c>
      <c r="G6" s="61" t="s">
        <v>155</v>
      </c>
      <c r="H6" s="61" t="s">
        <v>156</v>
      </c>
      <c r="I6" s="61" t="s">
        <v>4</v>
      </c>
      <c r="J6" s="61" t="s">
        <v>155</v>
      </c>
      <c r="K6" s="61" t="s">
        <v>156</v>
      </c>
      <c r="L6" s="61" t="s">
        <v>4</v>
      </c>
      <c r="M6" s="61" t="s">
        <v>155</v>
      </c>
      <c r="N6" s="61" t="s">
        <v>156</v>
      </c>
      <c r="O6" s="61" t="s">
        <v>4</v>
      </c>
      <c r="P6" s="61" t="s">
        <v>155</v>
      </c>
      <c r="Q6" s="61" t="s">
        <v>156</v>
      </c>
      <c r="R6" s="61" t="s">
        <v>4</v>
      </c>
      <c r="S6" s="61" t="str">
        <f>P6&amp;" Total"</f>
        <v>EAST-BOUND Total</v>
      </c>
      <c r="T6" s="61" t="str">
        <f>Q6&amp;" Total"</f>
        <v>WEST-BOUND Total</v>
      </c>
      <c r="U6" s="61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12240</v>
      </c>
      <c r="L7" s="3">
        <f>SUM(J7:K7)</f>
        <v>12240</v>
      </c>
      <c r="M7" s="3">
        <v>0</v>
      </c>
      <c r="N7" s="3">
        <v>12750</v>
      </c>
      <c r="O7" s="3">
        <f>SUM(M7:N7)</f>
        <v>12750</v>
      </c>
      <c r="P7" s="3">
        <v>0</v>
      </c>
      <c r="Q7" s="3">
        <v>14280</v>
      </c>
      <c r="R7" s="3">
        <f>SUM(P7:Q7)</f>
        <v>14280</v>
      </c>
      <c r="S7" s="5">
        <f>D7+G7+J7+M7+P7</f>
        <v>0</v>
      </c>
      <c r="T7" s="5">
        <f>E7+H7+K7+N7+Q7</f>
        <v>39270</v>
      </c>
      <c r="U7" s="5">
        <f>S7+T7</f>
        <v>39270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8160</v>
      </c>
      <c r="F8" s="3">
        <f aca="true" t="shared" si="0" ref="F8:F23">SUM(D8:E8)</f>
        <v>8160</v>
      </c>
      <c r="G8" s="3">
        <v>0</v>
      </c>
      <c r="H8" s="3">
        <v>0</v>
      </c>
      <c r="I8" s="3">
        <f aca="true" t="shared" si="1" ref="I8:I20">SUM(G8:H8)</f>
        <v>0</v>
      </c>
      <c r="J8" s="3">
        <v>12240</v>
      </c>
      <c r="K8" s="3">
        <v>12240</v>
      </c>
      <c r="L8" s="3">
        <f>SUM(J8:K8)</f>
        <v>24480</v>
      </c>
      <c r="M8" s="3">
        <v>12750</v>
      </c>
      <c r="N8" s="3">
        <v>114750</v>
      </c>
      <c r="O8" s="3">
        <f aca="true" t="shared" si="2" ref="O8:O23">SUM(M8:N8)</f>
        <v>127500</v>
      </c>
      <c r="P8" s="3">
        <v>157080</v>
      </c>
      <c r="Q8" s="3">
        <v>57120</v>
      </c>
      <c r="R8" s="3">
        <f aca="true" t="shared" si="3" ref="R8:R23">SUM(P8:Q8)</f>
        <v>214200</v>
      </c>
      <c r="S8" s="5">
        <f aca="true" t="shared" si="4" ref="S8:T24">D8+G8+J8+M8+P8</f>
        <v>182070</v>
      </c>
      <c r="T8" s="5">
        <f t="shared" si="4"/>
        <v>192270</v>
      </c>
      <c r="U8" s="5">
        <f aca="true" t="shared" si="5" ref="U8:U24">S8+T8</f>
        <v>374340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4080</v>
      </c>
      <c r="E9" s="3">
        <v>0</v>
      </c>
      <c r="F9" s="3">
        <f t="shared" si="0"/>
        <v>4080</v>
      </c>
      <c r="G9" s="3">
        <v>9180</v>
      </c>
      <c r="H9" s="3">
        <v>0</v>
      </c>
      <c r="I9" s="3">
        <f t="shared" si="1"/>
        <v>9180</v>
      </c>
      <c r="J9" s="3">
        <v>0</v>
      </c>
      <c r="K9" s="3">
        <v>0</v>
      </c>
      <c r="L9" s="3">
        <f>SUM(J9:K9)</f>
        <v>0</v>
      </c>
      <c r="M9" s="3">
        <v>25500</v>
      </c>
      <c r="N9" s="3">
        <v>12750</v>
      </c>
      <c r="O9" s="3">
        <f t="shared" si="2"/>
        <v>38250</v>
      </c>
      <c r="P9" s="3">
        <v>42840</v>
      </c>
      <c r="Q9" s="3">
        <v>171360</v>
      </c>
      <c r="R9" s="3">
        <f t="shared" si="3"/>
        <v>214200</v>
      </c>
      <c r="S9" s="5">
        <f t="shared" si="4"/>
        <v>81600</v>
      </c>
      <c r="T9" s="5">
        <f t="shared" si="4"/>
        <v>184110</v>
      </c>
      <c r="U9" s="5">
        <f t="shared" si="5"/>
        <v>265710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24480</v>
      </c>
      <c r="K10" s="3">
        <v>24480</v>
      </c>
      <c r="L10" s="3">
        <f>SUM(J10:K10)</f>
        <v>48960</v>
      </c>
      <c r="M10" s="3">
        <v>12750</v>
      </c>
      <c r="N10" s="3">
        <v>0</v>
      </c>
      <c r="O10" s="3">
        <f t="shared" si="2"/>
        <v>12750</v>
      </c>
      <c r="P10" s="3">
        <v>14280</v>
      </c>
      <c r="Q10" s="3">
        <v>28560</v>
      </c>
      <c r="R10" s="3">
        <f t="shared" si="3"/>
        <v>42840</v>
      </c>
      <c r="S10" s="5">
        <f t="shared" si="4"/>
        <v>51510</v>
      </c>
      <c r="T10" s="5">
        <f t="shared" si="4"/>
        <v>53040</v>
      </c>
      <c r="U10" s="5">
        <f t="shared" si="5"/>
        <v>104550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8160</v>
      </c>
      <c r="E12" s="3">
        <v>28560</v>
      </c>
      <c r="F12" s="3">
        <f t="shared" si="0"/>
        <v>36720</v>
      </c>
      <c r="G12" s="3">
        <v>18360</v>
      </c>
      <c r="H12" s="3">
        <v>0</v>
      </c>
      <c r="I12" s="3">
        <f t="shared" si="1"/>
        <v>18360</v>
      </c>
      <c r="J12" s="3">
        <v>122400</v>
      </c>
      <c r="K12" s="3">
        <v>85680</v>
      </c>
      <c r="L12" s="3">
        <f aca="true" t="shared" si="6" ref="L12:L23">SUM(J12:K12)</f>
        <v>208080</v>
      </c>
      <c r="M12" s="3">
        <v>726750</v>
      </c>
      <c r="N12" s="3">
        <v>535500</v>
      </c>
      <c r="O12" s="3">
        <f t="shared" si="2"/>
        <v>1262250</v>
      </c>
      <c r="P12" s="3">
        <v>913920</v>
      </c>
      <c r="Q12" s="3">
        <v>1099560</v>
      </c>
      <c r="R12" s="3">
        <f t="shared" si="3"/>
        <v>2013480</v>
      </c>
      <c r="S12" s="5">
        <f t="shared" si="4"/>
        <v>1789590</v>
      </c>
      <c r="T12" s="5">
        <f t="shared" si="4"/>
        <v>1749300</v>
      </c>
      <c r="U12" s="5">
        <f t="shared" si="5"/>
        <v>3538890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4080</v>
      </c>
      <c r="F13" s="3">
        <f t="shared" si="0"/>
        <v>4080</v>
      </c>
      <c r="G13" s="3">
        <v>0</v>
      </c>
      <c r="H13" s="3">
        <v>9180</v>
      </c>
      <c r="I13" s="3">
        <f t="shared" si="1"/>
        <v>9180</v>
      </c>
      <c r="J13" s="3">
        <v>12240</v>
      </c>
      <c r="K13" s="3">
        <v>12240</v>
      </c>
      <c r="L13" s="3">
        <f t="shared" si="6"/>
        <v>24480</v>
      </c>
      <c r="M13" s="3">
        <v>140250</v>
      </c>
      <c r="N13" s="3">
        <v>165750</v>
      </c>
      <c r="O13" s="3">
        <f t="shared" si="2"/>
        <v>306000</v>
      </c>
      <c r="P13" s="3">
        <v>85680</v>
      </c>
      <c r="Q13" s="3">
        <v>142800</v>
      </c>
      <c r="R13" s="3">
        <f t="shared" si="3"/>
        <v>228480</v>
      </c>
      <c r="S13" s="5">
        <f t="shared" si="4"/>
        <v>238170</v>
      </c>
      <c r="T13" s="5">
        <f t="shared" si="4"/>
        <v>334050</v>
      </c>
      <c r="U13" s="5">
        <f t="shared" si="5"/>
        <v>572220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20400</v>
      </c>
      <c r="F14" s="3">
        <f t="shared" si="0"/>
        <v>20400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48960</v>
      </c>
      <c r="L14" s="3">
        <f t="shared" si="6"/>
        <v>48960</v>
      </c>
      <c r="M14" s="3">
        <v>165750</v>
      </c>
      <c r="N14" s="3">
        <v>114750</v>
      </c>
      <c r="O14" s="3">
        <f t="shared" si="2"/>
        <v>280500</v>
      </c>
      <c r="P14" s="3">
        <v>242760</v>
      </c>
      <c r="Q14" s="3">
        <v>399840</v>
      </c>
      <c r="R14" s="3">
        <f t="shared" si="3"/>
        <v>642600</v>
      </c>
      <c r="S14" s="5">
        <f t="shared" si="4"/>
        <v>408510</v>
      </c>
      <c r="T14" s="5">
        <f t="shared" si="4"/>
        <v>583950</v>
      </c>
      <c r="U14" s="5">
        <f t="shared" si="5"/>
        <v>992460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9180</v>
      </c>
      <c r="H15" s="3">
        <v>0</v>
      </c>
      <c r="I15" s="3">
        <f t="shared" si="1"/>
        <v>9180</v>
      </c>
      <c r="J15" s="3">
        <v>12240</v>
      </c>
      <c r="K15" s="3">
        <v>12240</v>
      </c>
      <c r="L15" s="3">
        <f t="shared" si="6"/>
        <v>24480</v>
      </c>
      <c r="M15" s="3">
        <v>0</v>
      </c>
      <c r="N15" s="3">
        <v>0</v>
      </c>
      <c r="O15" s="3">
        <f t="shared" si="2"/>
        <v>0</v>
      </c>
      <c r="P15" s="3">
        <v>14280</v>
      </c>
      <c r="Q15" s="3">
        <v>0</v>
      </c>
      <c r="R15" s="3">
        <f t="shared" si="3"/>
        <v>14280</v>
      </c>
      <c r="S15" s="5">
        <f t="shared" si="4"/>
        <v>35700</v>
      </c>
      <c r="T15" s="5">
        <f t="shared" si="4"/>
        <v>12240</v>
      </c>
      <c r="U15" s="5">
        <f t="shared" si="5"/>
        <v>47940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12240</v>
      </c>
      <c r="E16" s="3">
        <v>36720</v>
      </c>
      <c r="F16" s="3">
        <f t="shared" si="0"/>
        <v>48960</v>
      </c>
      <c r="G16" s="3">
        <v>9180</v>
      </c>
      <c r="H16" s="3">
        <v>27540</v>
      </c>
      <c r="I16" s="3">
        <f t="shared" si="1"/>
        <v>36720</v>
      </c>
      <c r="J16" s="3">
        <v>85680</v>
      </c>
      <c r="K16" s="3">
        <v>171360</v>
      </c>
      <c r="L16" s="3">
        <f t="shared" si="6"/>
        <v>257040</v>
      </c>
      <c r="M16" s="3">
        <v>76500</v>
      </c>
      <c r="N16" s="3">
        <v>522750</v>
      </c>
      <c r="O16" s="3">
        <f t="shared" si="2"/>
        <v>599250</v>
      </c>
      <c r="P16" s="3">
        <v>0</v>
      </c>
      <c r="Q16" s="3">
        <v>28560</v>
      </c>
      <c r="R16" s="3">
        <f t="shared" si="3"/>
        <v>28560</v>
      </c>
      <c r="S16" s="5">
        <f t="shared" si="4"/>
        <v>183600</v>
      </c>
      <c r="T16" s="5">
        <f t="shared" si="4"/>
        <v>786930</v>
      </c>
      <c r="U16" s="5">
        <f t="shared" si="5"/>
        <v>970530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171360</v>
      </c>
      <c r="E17" s="3">
        <v>269280</v>
      </c>
      <c r="F17" s="3">
        <f t="shared" si="0"/>
        <v>440640</v>
      </c>
      <c r="G17" s="3">
        <v>201960</v>
      </c>
      <c r="H17" s="3">
        <v>348840</v>
      </c>
      <c r="I17" s="3">
        <f t="shared" si="1"/>
        <v>550800</v>
      </c>
      <c r="J17" s="3">
        <v>587520</v>
      </c>
      <c r="K17" s="3">
        <v>514080</v>
      </c>
      <c r="L17" s="3">
        <f t="shared" si="6"/>
        <v>1101600</v>
      </c>
      <c r="M17" s="3">
        <v>1644750</v>
      </c>
      <c r="N17" s="3">
        <v>1440750</v>
      </c>
      <c r="O17" s="3">
        <f t="shared" si="2"/>
        <v>3085500</v>
      </c>
      <c r="P17" s="3">
        <v>4055520</v>
      </c>
      <c r="Q17" s="3">
        <v>4026960</v>
      </c>
      <c r="R17" s="3">
        <f t="shared" si="3"/>
        <v>8082480</v>
      </c>
      <c r="S17" s="5">
        <f t="shared" si="4"/>
        <v>6661110</v>
      </c>
      <c r="T17" s="5">
        <f t="shared" si="4"/>
        <v>6599910</v>
      </c>
      <c r="U17" s="5">
        <f t="shared" si="5"/>
        <v>13261020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61200</v>
      </c>
      <c r="E18" s="3">
        <v>93840</v>
      </c>
      <c r="F18" s="3">
        <f t="shared" si="0"/>
        <v>155040</v>
      </c>
      <c r="G18" s="3">
        <v>73440</v>
      </c>
      <c r="H18" s="3">
        <v>36720</v>
      </c>
      <c r="I18" s="3">
        <f t="shared" si="1"/>
        <v>110160</v>
      </c>
      <c r="J18" s="3">
        <v>61200</v>
      </c>
      <c r="K18" s="3">
        <v>24480</v>
      </c>
      <c r="L18" s="3">
        <f t="shared" si="6"/>
        <v>85680</v>
      </c>
      <c r="M18" s="3">
        <v>714000</v>
      </c>
      <c r="N18" s="3">
        <v>1185750</v>
      </c>
      <c r="O18" s="3">
        <f t="shared" si="2"/>
        <v>1899750</v>
      </c>
      <c r="P18" s="3">
        <v>14280</v>
      </c>
      <c r="Q18" s="3">
        <v>14280</v>
      </c>
      <c r="R18" s="3">
        <f t="shared" si="3"/>
        <v>28560</v>
      </c>
      <c r="S18" s="5">
        <f t="shared" si="4"/>
        <v>924120</v>
      </c>
      <c r="T18" s="5">
        <f t="shared" si="4"/>
        <v>1355070</v>
      </c>
      <c r="U18" s="5">
        <f t="shared" si="5"/>
        <v>2279190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8160</v>
      </c>
      <c r="E19" s="3">
        <v>8160</v>
      </c>
      <c r="F19" s="3">
        <f t="shared" si="0"/>
        <v>16320</v>
      </c>
      <c r="G19" s="3">
        <v>0</v>
      </c>
      <c r="H19" s="3">
        <v>9180</v>
      </c>
      <c r="I19" s="3">
        <f t="shared" si="1"/>
        <v>9180</v>
      </c>
      <c r="J19" s="3">
        <v>12240</v>
      </c>
      <c r="K19" s="3">
        <v>24480</v>
      </c>
      <c r="L19" s="3">
        <f t="shared" si="6"/>
        <v>36720</v>
      </c>
      <c r="M19" s="3">
        <v>12750</v>
      </c>
      <c r="N19" s="3">
        <v>25500</v>
      </c>
      <c r="O19" s="3">
        <f t="shared" si="2"/>
        <v>38250</v>
      </c>
      <c r="P19" s="3">
        <v>71400</v>
      </c>
      <c r="Q19" s="3">
        <v>114240</v>
      </c>
      <c r="R19" s="3">
        <f t="shared" si="3"/>
        <v>185640</v>
      </c>
      <c r="S19" s="5">
        <f t="shared" si="4"/>
        <v>104550</v>
      </c>
      <c r="T19" s="5">
        <f t="shared" si="4"/>
        <v>181560</v>
      </c>
      <c r="U19" s="5">
        <f t="shared" si="5"/>
        <v>286110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12240</v>
      </c>
      <c r="E20" s="3">
        <v>20400</v>
      </c>
      <c r="F20" s="3">
        <f t="shared" si="0"/>
        <v>32640</v>
      </c>
      <c r="G20" s="3">
        <v>9180</v>
      </c>
      <c r="H20" s="3">
        <v>27540</v>
      </c>
      <c r="I20" s="3">
        <f t="shared" si="1"/>
        <v>36720</v>
      </c>
      <c r="J20" s="3">
        <v>73440</v>
      </c>
      <c r="K20" s="3">
        <v>183600</v>
      </c>
      <c r="L20" s="3">
        <f t="shared" si="6"/>
        <v>257040</v>
      </c>
      <c r="M20" s="3">
        <v>573750</v>
      </c>
      <c r="N20" s="3">
        <v>573750</v>
      </c>
      <c r="O20" s="3">
        <f t="shared" si="2"/>
        <v>1147500</v>
      </c>
      <c r="P20" s="3">
        <v>2170560</v>
      </c>
      <c r="Q20" s="3">
        <v>2770320</v>
      </c>
      <c r="R20" s="3">
        <f t="shared" si="3"/>
        <v>4940880</v>
      </c>
      <c r="S20" s="5">
        <f t="shared" si="4"/>
        <v>2839170</v>
      </c>
      <c r="T20" s="5">
        <f t="shared" si="4"/>
        <v>3575610</v>
      </c>
      <c r="U20" s="5">
        <f t="shared" si="5"/>
        <v>6414780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36720</v>
      </c>
      <c r="H21" s="3">
        <v>27540</v>
      </c>
      <c r="I21" s="3">
        <f>SUM(G21:H21)</f>
        <v>64260</v>
      </c>
      <c r="J21" s="3">
        <v>342720</v>
      </c>
      <c r="K21" s="3">
        <v>110160</v>
      </c>
      <c r="L21" s="3">
        <f t="shared" si="6"/>
        <v>452880</v>
      </c>
      <c r="M21" s="3">
        <v>1581000</v>
      </c>
      <c r="N21" s="3">
        <v>1122000</v>
      </c>
      <c r="O21" s="3">
        <f t="shared" si="2"/>
        <v>2703000</v>
      </c>
      <c r="P21" s="3">
        <v>842520</v>
      </c>
      <c r="Q21" s="3">
        <v>485520</v>
      </c>
      <c r="R21" s="3">
        <f t="shared" si="3"/>
        <v>1328040</v>
      </c>
      <c r="S21" s="5">
        <f t="shared" si="4"/>
        <v>2802960</v>
      </c>
      <c r="T21" s="5">
        <f t="shared" si="4"/>
        <v>1745220</v>
      </c>
      <c r="U21" s="5">
        <f t="shared" si="5"/>
        <v>4548180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0</v>
      </c>
      <c r="E22" s="3">
        <v>0</v>
      </c>
      <c r="F22" s="3">
        <f t="shared" si="0"/>
        <v>0</v>
      </c>
      <c r="G22" s="3">
        <v>27540</v>
      </c>
      <c r="H22" s="3">
        <v>9180</v>
      </c>
      <c r="I22" s="3">
        <f>SUM(G22:H22)</f>
        <v>36720</v>
      </c>
      <c r="J22" s="3">
        <v>24480</v>
      </c>
      <c r="K22" s="3">
        <v>0</v>
      </c>
      <c r="L22" s="3">
        <f t="shared" si="6"/>
        <v>24480</v>
      </c>
      <c r="M22" s="3">
        <v>89250</v>
      </c>
      <c r="N22" s="3">
        <v>12750</v>
      </c>
      <c r="O22" s="3">
        <f t="shared" si="2"/>
        <v>102000</v>
      </c>
      <c r="P22" s="3">
        <v>628320</v>
      </c>
      <c r="Q22" s="3">
        <v>42840</v>
      </c>
      <c r="R22" s="3">
        <f t="shared" si="3"/>
        <v>671160</v>
      </c>
      <c r="S22" s="5">
        <f t="shared" si="4"/>
        <v>769590</v>
      </c>
      <c r="T22" s="5">
        <f t="shared" si="4"/>
        <v>64770</v>
      </c>
      <c r="U22" s="5">
        <f t="shared" si="5"/>
        <v>834360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277440</v>
      </c>
      <c r="E24" s="5">
        <f t="shared" si="7"/>
        <v>489600</v>
      </c>
      <c r="F24" s="5">
        <f t="shared" si="7"/>
        <v>767040</v>
      </c>
      <c r="G24" s="5">
        <f t="shared" si="7"/>
        <v>394740</v>
      </c>
      <c r="H24" s="5">
        <f t="shared" si="7"/>
        <v>495720</v>
      </c>
      <c r="I24" s="5">
        <f t="shared" si="7"/>
        <v>890460</v>
      </c>
      <c r="J24" s="5">
        <f t="shared" si="7"/>
        <v>1370880</v>
      </c>
      <c r="K24" s="5">
        <f t="shared" si="7"/>
        <v>1236240</v>
      </c>
      <c r="L24" s="5">
        <f t="shared" si="7"/>
        <v>2607120</v>
      </c>
      <c r="M24" s="5">
        <f t="shared" si="7"/>
        <v>5775750</v>
      </c>
      <c r="N24" s="5">
        <f t="shared" si="7"/>
        <v>5839500</v>
      </c>
      <c r="O24" s="5">
        <f t="shared" si="7"/>
        <v>11615250</v>
      </c>
      <c r="P24" s="5">
        <f t="shared" si="7"/>
        <v>9253440</v>
      </c>
      <c r="Q24" s="5">
        <f t="shared" si="7"/>
        <v>9396240</v>
      </c>
      <c r="R24" s="5">
        <f t="shared" si="7"/>
        <v>18649680</v>
      </c>
      <c r="S24" s="5">
        <f t="shared" si="4"/>
        <v>17072250</v>
      </c>
      <c r="T24" s="5">
        <f t="shared" si="4"/>
        <v>17457300</v>
      </c>
      <c r="U24" s="5">
        <f t="shared" si="5"/>
        <v>34529550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  <col min="12" max="12" width="4.57421875" style="0" customWidth="1"/>
  </cols>
  <sheetData>
    <row r="1" spans="1:19" ht="12.75">
      <c r="A1" s="12"/>
      <c r="B1" s="19" t="s">
        <v>161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155</v>
      </c>
      <c r="E5" s="58" t="s">
        <v>156</v>
      </c>
      <c r="F5" s="60"/>
      <c r="G5" s="58" t="s">
        <v>155</v>
      </c>
      <c r="H5" s="58" t="s">
        <v>156</v>
      </c>
      <c r="I5" s="62"/>
      <c r="J5" s="58" t="s">
        <v>155</v>
      </c>
      <c r="K5" s="58" t="s">
        <v>156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17850</v>
      </c>
      <c r="E6" s="4">
        <v>15810</v>
      </c>
      <c r="F6" s="11"/>
      <c r="G6" s="4">
        <v>17850</v>
      </c>
      <c r="H6" s="4">
        <v>15810</v>
      </c>
      <c r="I6" s="12"/>
      <c r="J6" s="4">
        <v>16.128999710083008</v>
      </c>
      <c r="K6" s="4">
        <v>22.79400062561035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2040</v>
      </c>
      <c r="E7" s="4">
        <v>510</v>
      </c>
      <c r="F7" s="11"/>
      <c r="G7" s="4">
        <v>4080</v>
      </c>
      <c r="H7" s="4">
        <v>1020</v>
      </c>
      <c r="I7" s="12"/>
      <c r="J7" s="4">
        <v>1.843000054359436</v>
      </c>
      <c r="K7" s="4">
        <v>0.7350000143051147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510</v>
      </c>
      <c r="E8" s="4">
        <v>0</v>
      </c>
      <c r="F8" s="11"/>
      <c r="G8" s="4">
        <v>1530</v>
      </c>
      <c r="H8" s="4">
        <v>0</v>
      </c>
      <c r="I8" s="12"/>
      <c r="J8" s="4">
        <v>0.460999995470047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72420</v>
      </c>
      <c r="E9" s="4">
        <v>36720</v>
      </c>
      <c r="F9" s="11"/>
      <c r="G9" s="4">
        <v>144840</v>
      </c>
      <c r="H9" s="4">
        <v>73440</v>
      </c>
      <c r="I9" s="12"/>
      <c r="J9" s="4">
        <v>65.43800354003906</v>
      </c>
      <c r="K9" s="4">
        <v>52.941001892089844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17850</v>
      </c>
      <c r="E10" s="4">
        <v>16320</v>
      </c>
      <c r="F10" s="11"/>
      <c r="G10" s="4">
        <v>53550</v>
      </c>
      <c r="H10" s="4">
        <v>48960</v>
      </c>
      <c r="I10" s="12"/>
      <c r="J10" s="4">
        <v>16.128999710083008</v>
      </c>
      <c r="K10" s="4">
        <v>23.52899932861328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110670</v>
      </c>
      <c r="E16" s="6">
        <f>SUM(E6:E15)</f>
        <v>69360</v>
      </c>
      <c r="F16" s="11"/>
      <c r="G16" s="6">
        <f>SUM(G6:G15)</f>
        <v>221850</v>
      </c>
      <c r="H16" s="6">
        <f>SUM(H6:H15)</f>
        <v>139230</v>
      </c>
      <c r="I16" s="12"/>
      <c r="J16" s="6">
        <f>SUM(J6:J15)</f>
        <v>100.00000301003456</v>
      </c>
      <c r="K16" s="6">
        <f>SUM(K6:K15)</f>
        <v>99.99900186061859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5.421875" style="0" customWidth="1"/>
    <col min="23" max="23" width="3.8515625" style="0" customWidth="1"/>
  </cols>
  <sheetData>
    <row r="1" spans="1:46" ht="12.75">
      <c r="A1" s="11"/>
      <c r="B1" s="11"/>
      <c r="C1" s="19" t="s">
        <v>161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3"/>
      <c r="B3" s="63"/>
      <c r="C3" s="68" t="s">
        <v>157</v>
      </c>
      <c r="D3" s="68"/>
      <c r="E3" s="68"/>
      <c r="F3" s="68"/>
      <c r="G3" s="68"/>
      <c r="H3" s="68"/>
      <c r="I3" s="68"/>
      <c r="J3" s="68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32.25" customHeight="1">
      <c r="A4" s="63"/>
      <c r="B4" s="63"/>
      <c r="C4" s="69" t="s">
        <v>158</v>
      </c>
      <c r="D4" s="70"/>
      <c r="E4" s="70"/>
      <c r="F4" s="70"/>
      <c r="G4" s="70"/>
      <c r="H4" s="70"/>
      <c r="I4" s="70"/>
      <c r="J4" s="70"/>
      <c r="K4" s="70"/>
      <c r="L4" s="70"/>
      <c r="M4" s="63"/>
      <c r="N4" s="63"/>
      <c r="O4" s="63"/>
      <c r="P4" s="63"/>
      <c r="Q4" s="63"/>
      <c r="R4" s="63"/>
      <c r="S4" s="63"/>
      <c r="T4" s="63"/>
      <c r="U4" s="63"/>
    </row>
    <row r="5" spans="1:21" ht="12" customHeight="1">
      <c r="A5" s="63"/>
      <c r="B5" s="63"/>
      <c r="C5" s="64"/>
      <c r="D5" s="65"/>
      <c r="E5" s="65"/>
      <c r="F5" s="65"/>
      <c r="G5" s="65"/>
      <c r="H5" s="65"/>
      <c r="I5" s="65"/>
      <c r="J5" s="65"/>
      <c r="K5" s="65"/>
      <c r="L5" s="65"/>
      <c r="M5" s="63"/>
      <c r="N5" s="63"/>
      <c r="O5" s="63"/>
      <c r="P5" s="63"/>
      <c r="Q5" s="63"/>
      <c r="R5" s="63"/>
      <c r="S5" s="63"/>
      <c r="T5" s="63"/>
      <c r="U5" s="63"/>
    </row>
    <row r="6" spans="1:21" ht="12.75" customHeight="1">
      <c r="A6" s="63"/>
      <c r="B6" s="63"/>
      <c r="C6" s="71" t="s">
        <v>159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31" t="s">
        <v>133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31" t="s">
        <v>134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31" t="s">
        <v>135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31" t="s">
        <v>136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11"/>
      <c r="C14" s="31" t="s">
        <v>137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11"/>
      <c r="C15" s="31" t="s">
        <v>138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11"/>
      <c r="C16" s="31" t="s">
        <v>139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11"/>
      <c r="C17" s="31" t="s">
        <v>140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11"/>
      <c r="C18" s="31" t="s">
        <v>141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11"/>
      <c r="C19" s="31" t="s">
        <v>142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11"/>
      <c r="C20" s="31" t="s">
        <v>143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11"/>
      <c r="C21" s="31" t="s">
        <v>144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11"/>
      <c r="C22" s="31" t="s">
        <v>145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11"/>
      <c r="C23" s="31" t="s">
        <v>146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11"/>
      <c r="C24" s="31" t="s">
        <v>147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11"/>
      <c r="C25" s="31" t="s">
        <v>148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11"/>
      <c r="C26" s="31" t="s">
        <v>149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11"/>
      <c r="C27" s="31" t="s">
        <v>150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11"/>
      <c r="C28" s="31" t="s">
        <v>151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11"/>
      <c r="C29" s="31" t="s">
        <v>152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11"/>
      <c r="C30" s="31" t="s">
        <v>153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11"/>
      <c r="C31" s="31" t="s">
        <v>154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11"/>
      <c r="C32" s="1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5.75">
      <c r="A33" s="11"/>
      <c r="B33" s="11"/>
      <c r="C33" s="11"/>
      <c r="D33" s="33"/>
      <c r="E33" s="33"/>
      <c r="F33" s="33"/>
      <c r="G33" s="33"/>
      <c r="H33" s="33"/>
      <c r="I33" s="33"/>
      <c r="J33" s="33"/>
      <c r="K33" s="49" t="s">
        <v>53</v>
      </c>
      <c r="L33" s="33"/>
      <c r="M33" s="33"/>
      <c r="N33" s="33"/>
      <c r="O33" s="33"/>
      <c r="P33" s="33"/>
      <c r="Q33" s="33"/>
      <c r="R33" s="33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11"/>
      <c r="C34" s="11"/>
      <c r="D34" s="33"/>
      <c r="E34" s="36" t="s">
        <v>6</v>
      </c>
      <c r="F34" s="37"/>
      <c r="G34" s="34"/>
      <c r="H34" s="44" t="s">
        <v>8</v>
      </c>
      <c r="I34" s="45"/>
      <c r="J34" s="40"/>
      <c r="K34" s="36" t="s">
        <v>9</v>
      </c>
      <c r="L34" s="40"/>
      <c r="M34" s="34"/>
      <c r="N34" s="44" t="s">
        <v>10</v>
      </c>
      <c r="O34" s="45"/>
      <c r="P34" s="38"/>
      <c r="Q34" s="39" t="s">
        <v>11</v>
      </c>
      <c r="R34" s="4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11"/>
      <c r="C35" s="11"/>
      <c r="D35" s="35"/>
      <c r="E35" s="25" t="s">
        <v>7</v>
      </c>
      <c r="F35" s="43"/>
      <c r="G35" s="42"/>
      <c r="H35" s="25" t="s">
        <v>42</v>
      </c>
      <c r="I35" s="33"/>
      <c r="J35" s="33"/>
      <c r="K35" s="25" t="s">
        <v>43</v>
      </c>
      <c r="L35" s="33"/>
      <c r="M35" s="34"/>
      <c r="N35" s="46" t="s">
        <v>44</v>
      </c>
      <c r="O35" s="45"/>
      <c r="P35" s="33"/>
      <c r="Q35" s="47" t="s">
        <v>45</v>
      </c>
      <c r="R35" s="33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38.25">
      <c r="A36" s="11"/>
      <c r="B36" s="7" t="s">
        <v>0</v>
      </c>
      <c r="C36" s="7" t="s">
        <v>114</v>
      </c>
      <c r="D36" s="61" t="s">
        <v>155</v>
      </c>
      <c r="E36" s="61" t="s">
        <v>156</v>
      </c>
      <c r="F36" s="61" t="s">
        <v>4</v>
      </c>
      <c r="G36" s="61" t="s">
        <v>155</v>
      </c>
      <c r="H36" s="61" t="s">
        <v>156</v>
      </c>
      <c r="I36" s="61" t="s">
        <v>4</v>
      </c>
      <c r="J36" s="61" t="s">
        <v>155</v>
      </c>
      <c r="K36" s="61" t="s">
        <v>156</v>
      </c>
      <c r="L36" s="61" t="s">
        <v>4</v>
      </c>
      <c r="M36" s="61" t="s">
        <v>155</v>
      </c>
      <c r="N36" s="61" t="s">
        <v>156</v>
      </c>
      <c r="O36" s="61" t="s">
        <v>4</v>
      </c>
      <c r="P36" s="61" t="s">
        <v>155</v>
      </c>
      <c r="Q36" s="61" t="s">
        <v>156</v>
      </c>
      <c r="R36" s="61" t="s">
        <v>4</v>
      </c>
      <c r="S36" s="61" t="str">
        <f>P36&amp;" Total"</f>
        <v>EAST-BOUND Total</v>
      </c>
      <c r="T36" s="61" t="str">
        <f>Q36&amp;" Total"</f>
        <v>WEST-BOUND Total</v>
      </c>
      <c r="U36" s="61" t="s">
        <v>4</v>
      </c>
      <c r="V36" s="7" t="s">
        <v>114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>
        <v>1073</v>
      </c>
      <c r="C37" s="3" t="s">
        <v>130</v>
      </c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12750</v>
      </c>
      <c r="N37" s="3">
        <v>12750</v>
      </c>
      <c r="O37" s="3">
        <f>SUM(M37:N37)</f>
        <v>25500</v>
      </c>
      <c r="P37" s="3">
        <v>0</v>
      </c>
      <c r="Q37" s="3">
        <v>14280</v>
      </c>
      <c r="R37" s="3">
        <f>SUM(P37:Q37)</f>
        <v>14280</v>
      </c>
      <c r="S37" s="5">
        <f>D37+G37+J37+M37+P37</f>
        <v>12750</v>
      </c>
      <c r="T37" s="5">
        <f>E37+H37+K37+N37+Q37</f>
        <v>27030</v>
      </c>
      <c r="U37" s="5">
        <f>S37+T37</f>
        <v>39780</v>
      </c>
      <c r="V37" s="3" t="s">
        <v>130</v>
      </c>
      <c r="W37" s="11" t="s">
        <v>160</v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>
        <v>1075</v>
      </c>
      <c r="C38" s="3" t="s">
        <v>131</v>
      </c>
      <c r="D38" s="3">
        <v>0</v>
      </c>
      <c r="E38" s="3">
        <v>0</v>
      </c>
      <c r="F38" s="3">
        <f aca="true" t="shared" si="0" ref="F38:F62">SUM(D38:E38)</f>
        <v>0</v>
      </c>
      <c r="G38" s="3">
        <v>0</v>
      </c>
      <c r="H38" s="3">
        <v>0</v>
      </c>
      <c r="I38" s="3">
        <f aca="true" t="shared" si="1" ref="I38:I50">SUM(G38:H38)</f>
        <v>0</v>
      </c>
      <c r="J38" s="3">
        <v>0</v>
      </c>
      <c r="K38" s="3">
        <v>48960</v>
      </c>
      <c r="L38" s="3">
        <f>SUM(J38:K38)</f>
        <v>48960</v>
      </c>
      <c r="M38" s="3">
        <v>76500</v>
      </c>
      <c r="N38" s="3">
        <v>102000</v>
      </c>
      <c r="O38" s="3">
        <f aca="true" t="shared" si="2" ref="O38:O62">SUM(M38:N38)</f>
        <v>178500</v>
      </c>
      <c r="P38" s="3">
        <v>0</v>
      </c>
      <c r="Q38" s="3">
        <v>14280</v>
      </c>
      <c r="R38" s="3">
        <f aca="true" t="shared" si="3" ref="R38:R62">SUM(P38:Q38)</f>
        <v>14280</v>
      </c>
      <c r="S38" s="5">
        <f aca="true" t="shared" si="4" ref="S38:T63">D38+G38+J38+M38+P38</f>
        <v>76500</v>
      </c>
      <c r="T38" s="5">
        <f t="shared" si="4"/>
        <v>165240</v>
      </c>
      <c r="U38" s="5">
        <f aca="true" t="shared" si="5" ref="U38:U63">S38+T38</f>
        <v>241740</v>
      </c>
      <c r="V38" s="3" t="s">
        <v>131</v>
      </c>
      <c r="W38" s="11" t="s">
        <v>160</v>
      </c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>
        <v>1077</v>
      </c>
      <c r="C39" s="3" t="s">
        <v>132</v>
      </c>
      <c r="D39" s="3">
        <v>0</v>
      </c>
      <c r="E39" s="3">
        <v>0</v>
      </c>
      <c r="F39" s="3">
        <f t="shared" si="0"/>
        <v>0</v>
      </c>
      <c r="G39" s="3">
        <v>0</v>
      </c>
      <c r="H39" s="3">
        <v>0</v>
      </c>
      <c r="I39" s="3">
        <f t="shared" si="1"/>
        <v>0</v>
      </c>
      <c r="J39" s="3">
        <v>0</v>
      </c>
      <c r="K39" s="3">
        <v>0</v>
      </c>
      <c r="L39" s="3">
        <f>SUM(J39:K39)</f>
        <v>0</v>
      </c>
      <c r="M39" s="3">
        <v>12750</v>
      </c>
      <c r="N39" s="3">
        <v>0</v>
      </c>
      <c r="O39" s="3">
        <f t="shared" si="2"/>
        <v>12750</v>
      </c>
      <c r="P39" s="3">
        <v>0</v>
      </c>
      <c r="Q39" s="3">
        <v>0</v>
      </c>
      <c r="R39" s="3">
        <f t="shared" si="3"/>
        <v>0</v>
      </c>
      <c r="S39" s="5">
        <f t="shared" si="4"/>
        <v>12750</v>
      </c>
      <c r="T39" s="5">
        <f t="shared" si="4"/>
        <v>0</v>
      </c>
      <c r="U39" s="5">
        <f t="shared" si="5"/>
        <v>12750</v>
      </c>
      <c r="V39" s="3" t="s">
        <v>132</v>
      </c>
      <c r="W39" s="11" t="s">
        <v>160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>
        <v>1170</v>
      </c>
      <c r="C40" s="3" t="s">
        <v>133</v>
      </c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 t="shared" si="1"/>
        <v>0</v>
      </c>
      <c r="J40" s="3">
        <v>0</v>
      </c>
      <c r="K40" s="3">
        <v>0</v>
      </c>
      <c r="L40" s="3">
        <f>SUM(J40:K40)</f>
        <v>0</v>
      </c>
      <c r="M40" s="3">
        <v>38250</v>
      </c>
      <c r="N40" s="3">
        <v>0</v>
      </c>
      <c r="O40" s="3">
        <f t="shared" si="2"/>
        <v>38250</v>
      </c>
      <c r="P40" s="3">
        <v>114240</v>
      </c>
      <c r="Q40" s="3">
        <v>0</v>
      </c>
      <c r="R40" s="3">
        <f t="shared" si="3"/>
        <v>114240</v>
      </c>
      <c r="S40" s="5">
        <f t="shared" si="4"/>
        <v>152490</v>
      </c>
      <c r="T40" s="5">
        <f t="shared" si="4"/>
        <v>0</v>
      </c>
      <c r="U40" s="5">
        <f t="shared" si="5"/>
        <v>152490</v>
      </c>
      <c r="V40" s="3" t="s">
        <v>133</v>
      </c>
      <c r="W40" s="11" t="s">
        <v>160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>
        <v>1202</v>
      </c>
      <c r="C41" s="3" t="s">
        <v>134</v>
      </c>
      <c r="D41" s="3">
        <v>0</v>
      </c>
      <c r="E41" s="3">
        <v>0</v>
      </c>
      <c r="F41" s="3">
        <f t="shared" si="0"/>
        <v>0</v>
      </c>
      <c r="G41" s="3">
        <v>0</v>
      </c>
      <c r="H41" s="3">
        <v>0</v>
      </c>
      <c r="I41" s="3">
        <f t="shared" si="1"/>
        <v>0</v>
      </c>
      <c r="J41" s="3">
        <v>12240</v>
      </c>
      <c r="K41" s="3">
        <v>0</v>
      </c>
      <c r="L41" s="3">
        <f>SUM(J41:K41)</f>
        <v>12240</v>
      </c>
      <c r="M41" s="3">
        <v>12750</v>
      </c>
      <c r="N41" s="3">
        <v>0</v>
      </c>
      <c r="O41" s="3">
        <f t="shared" si="2"/>
        <v>12750</v>
      </c>
      <c r="P41" s="3">
        <v>0</v>
      </c>
      <c r="Q41" s="3">
        <v>14280</v>
      </c>
      <c r="R41" s="3">
        <f t="shared" si="3"/>
        <v>14280</v>
      </c>
      <c r="S41" s="5">
        <f t="shared" si="4"/>
        <v>24990</v>
      </c>
      <c r="T41" s="5">
        <f t="shared" si="4"/>
        <v>14280</v>
      </c>
      <c r="U41" s="5">
        <f t="shared" si="5"/>
        <v>39270</v>
      </c>
      <c r="V41" s="3" t="s">
        <v>134</v>
      </c>
      <c r="W41" s="11" t="s">
        <v>160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3">
        <v>1203</v>
      </c>
      <c r="C42" s="3" t="s">
        <v>135</v>
      </c>
      <c r="D42" s="3">
        <v>8160</v>
      </c>
      <c r="E42" s="3">
        <v>32640</v>
      </c>
      <c r="F42" s="3">
        <f t="shared" si="0"/>
        <v>40800</v>
      </c>
      <c r="G42" s="3">
        <v>9180</v>
      </c>
      <c r="H42" s="3">
        <v>0</v>
      </c>
      <c r="I42" s="3">
        <f t="shared" si="1"/>
        <v>9180</v>
      </c>
      <c r="J42" s="3">
        <v>97920</v>
      </c>
      <c r="K42" s="3">
        <v>36720</v>
      </c>
      <c r="L42" s="3">
        <f aca="true" t="shared" si="6" ref="L42:L62">SUM(J42:K42)</f>
        <v>134640</v>
      </c>
      <c r="M42" s="3">
        <v>573750</v>
      </c>
      <c r="N42" s="3">
        <v>318750</v>
      </c>
      <c r="O42" s="3">
        <f t="shared" si="2"/>
        <v>892500</v>
      </c>
      <c r="P42" s="3">
        <v>685440</v>
      </c>
      <c r="Q42" s="3">
        <v>999600</v>
      </c>
      <c r="R42" s="3">
        <f t="shared" si="3"/>
        <v>1685040</v>
      </c>
      <c r="S42" s="5">
        <f t="shared" si="4"/>
        <v>1374450</v>
      </c>
      <c r="T42" s="5">
        <f t="shared" si="4"/>
        <v>1387710</v>
      </c>
      <c r="U42" s="5">
        <f t="shared" si="5"/>
        <v>2762160</v>
      </c>
      <c r="V42" s="3" t="s">
        <v>135</v>
      </c>
      <c r="W42" s="11" t="s">
        <v>160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3">
        <v>1224</v>
      </c>
      <c r="C43" s="3" t="s">
        <v>136</v>
      </c>
      <c r="D43" s="3">
        <v>0</v>
      </c>
      <c r="E43" s="3">
        <v>0</v>
      </c>
      <c r="F43" s="3">
        <f t="shared" si="0"/>
        <v>0</v>
      </c>
      <c r="G43" s="3">
        <v>0</v>
      </c>
      <c r="H43" s="3">
        <v>0</v>
      </c>
      <c r="I43" s="3">
        <f t="shared" si="1"/>
        <v>0</v>
      </c>
      <c r="J43" s="3">
        <v>0</v>
      </c>
      <c r="K43" s="3">
        <v>0</v>
      </c>
      <c r="L43" s="3">
        <f t="shared" si="6"/>
        <v>0</v>
      </c>
      <c r="M43" s="3">
        <v>0</v>
      </c>
      <c r="N43" s="3">
        <v>0</v>
      </c>
      <c r="O43" s="3">
        <f t="shared" si="2"/>
        <v>0</v>
      </c>
      <c r="P43" s="3">
        <v>14280</v>
      </c>
      <c r="Q43" s="3">
        <v>0</v>
      </c>
      <c r="R43" s="3">
        <f t="shared" si="3"/>
        <v>14280</v>
      </c>
      <c r="S43" s="5">
        <f t="shared" si="4"/>
        <v>14280</v>
      </c>
      <c r="T43" s="5">
        <f t="shared" si="4"/>
        <v>0</v>
      </c>
      <c r="U43" s="5">
        <f t="shared" si="5"/>
        <v>14280</v>
      </c>
      <c r="V43" s="3" t="s">
        <v>136</v>
      </c>
      <c r="W43" s="11" t="s">
        <v>160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3">
        <v>1263</v>
      </c>
      <c r="C44" s="3" t="s">
        <v>137</v>
      </c>
      <c r="D44" s="3">
        <v>0</v>
      </c>
      <c r="E44" s="3">
        <v>0</v>
      </c>
      <c r="F44" s="3">
        <f t="shared" si="0"/>
        <v>0</v>
      </c>
      <c r="G44" s="3">
        <v>0</v>
      </c>
      <c r="H44" s="3">
        <v>0</v>
      </c>
      <c r="I44" s="3">
        <f t="shared" si="1"/>
        <v>0</v>
      </c>
      <c r="J44" s="3">
        <v>0</v>
      </c>
      <c r="K44" s="3">
        <v>0</v>
      </c>
      <c r="L44" s="3">
        <f t="shared" si="6"/>
        <v>0</v>
      </c>
      <c r="M44" s="3">
        <v>0</v>
      </c>
      <c r="N44" s="3">
        <v>0</v>
      </c>
      <c r="O44" s="3">
        <f t="shared" si="2"/>
        <v>0</v>
      </c>
      <c r="P44" s="3">
        <v>0</v>
      </c>
      <c r="Q44" s="3">
        <v>0</v>
      </c>
      <c r="R44" s="3">
        <f t="shared" si="3"/>
        <v>0</v>
      </c>
      <c r="S44" s="5">
        <f t="shared" si="4"/>
        <v>0</v>
      </c>
      <c r="T44" s="5">
        <f t="shared" si="4"/>
        <v>0</v>
      </c>
      <c r="U44" s="5">
        <f t="shared" si="5"/>
        <v>0</v>
      </c>
      <c r="V44" s="3" t="s">
        <v>137</v>
      </c>
      <c r="W44" s="11" t="s">
        <v>160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3">
        <v>1265</v>
      </c>
      <c r="C45" s="3" t="s">
        <v>138</v>
      </c>
      <c r="D45" s="3">
        <v>0</v>
      </c>
      <c r="E45" s="3">
        <v>0</v>
      </c>
      <c r="F45" s="3">
        <f t="shared" si="0"/>
        <v>0</v>
      </c>
      <c r="G45" s="3">
        <v>0</v>
      </c>
      <c r="H45" s="3">
        <v>0</v>
      </c>
      <c r="I45" s="3">
        <f t="shared" si="1"/>
        <v>0</v>
      </c>
      <c r="J45" s="3">
        <v>0</v>
      </c>
      <c r="K45" s="3">
        <v>0</v>
      </c>
      <c r="L45" s="3">
        <f t="shared" si="6"/>
        <v>0</v>
      </c>
      <c r="M45" s="3">
        <v>0</v>
      </c>
      <c r="N45" s="3">
        <v>0</v>
      </c>
      <c r="O45" s="3">
        <f t="shared" si="2"/>
        <v>0</v>
      </c>
      <c r="P45" s="3">
        <v>0</v>
      </c>
      <c r="Q45" s="3">
        <v>14280</v>
      </c>
      <c r="R45" s="3">
        <f t="shared" si="3"/>
        <v>14280</v>
      </c>
      <c r="S45" s="5">
        <f t="shared" si="4"/>
        <v>0</v>
      </c>
      <c r="T45" s="5">
        <f t="shared" si="4"/>
        <v>14280</v>
      </c>
      <c r="U45" s="5">
        <f t="shared" si="5"/>
        <v>14280</v>
      </c>
      <c r="V45" s="3" t="s">
        <v>138</v>
      </c>
      <c r="W45" s="11" t="s">
        <v>160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3">
        <v>1268</v>
      </c>
      <c r="C46" s="3" t="s">
        <v>139</v>
      </c>
      <c r="D46" s="3">
        <v>0</v>
      </c>
      <c r="E46" s="3">
        <v>0</v>
      </c>
      <c r="F46" s="3">
        <f t="shared" si="0"/>
        <v>0</v>
      </c>
      <c r="G46" s="3">
        <v>9180</v>
      </c>
      <c r="H46" s="3">
        <v>0</v>
      </c>
      <c r="I46" s="3">
        <f t="shared" si="1"/>
        <v>9180</v>
      </c>
      <c r="J46" s="3">
        <v>12240</v>
      </c>
      <c r="K46" s="3">
        <v>12240</v>
      </c>
      <c r="L46" s="3">
        <f t="shared" si="6"/>
        <v>24480</v>
      </c>
      <c r="M46" s="3">
        <v>12750</v>
      </c>
      <c r="N46" s="3">
        <v>38250</v>
      </c>
      <c r="O46" s="3">
        <f t="shared" si="2"/>
        <v>51000</v>
      </c>
      <c r="P46" s="3">
        <v>14280</v>
      </c>
      <c r="Q46" s="3">
        <v>128520</v>
      </c>
      <c r="R46" s="3">
        <f t="shared" si="3"/>
        <v>142800</v>
      </c>
      <c r="S46" s="5">
        <f t="shared" si="4"/>
        <v>48450</v>
      </c>
      <c r="T46" s="5">
        <f t="shared" si="4"/>
        <v>179010</v>
      </c>
      <c r="U46" s="5">
        <f t="shared" si="5"/>
        <v>227460</v>
      </c>
      <c r="V46" s="3" t="s">
        <v>139</v>
      </c>
      <c r="W46" s="11" t="s">
        <v>160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3">
        <v>1274</v>
      </c>
      <c r="C47" s="3" t="s">
        <v>140</v>
      </c>
      <c r="D47" s="3">
        <v>0</v>
      </c>
      <c r="E47" s="3">
        <v>0</v>
      </c>
      <c r="F47" s="3">
        <f t="shared" si="0"/>
        <v>0</v>
      </c>
      <c r="G47" s="3">
        <v>0</v>
      </c>
      <c r="H47" s="3">
        <v>0</v>
      </c>
      <c r="I47" s="3">
        <f t="shared" si="1"/>
        <v>0</v>
      </c>
      <c r="J47" s="3">
        <v>0</v>
      </c>
      <c r="K47" s="3">
        <v>0</v>
      </c>
      <c r="L47" s="3">
        <f t="shared" si="6"/>
        <v>0</v>
      </c>
      <c r="M47" s="3">
        <v>0</v>
      </c>
      <c r="N47" s="3">
        <v>0</v>
      </c>
      <c r="O47" s="3">
        <f t="shared" si="2"/>
        <v>0</v>
      </c>
      <c r="P47" s="3">
        <v>28560</v>
      </c>
      <c r="Q47" s="3">
        <v>0</v>
      </c>
      <c r="R47" s="3">
        <f t="shared" si="3"/>
        <v>28560</v>
      </c>
      <c r="S47" s="5">
        <f t="shared" si="4"/>
        <v>28560</v>
      </c>
      <c r="T47" s="5">
        <f t="shared" si="4"/>
        <v>0</v>
      </c>
      <c r="U47" s="5">
        <f t="shared" si="5"/>
        <v>28560</v>
      </c>
      <c r="V47" s="3" t="s">
        <v>140</v>
      </c>
      <c r="W47" s="11" t="s">
        <v>160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3">
        <v>1307</v>
      </c>
      <c r="C48" s="3" t="s">
        <v>141</v>
      </c>
      <c r="D48" s="3">
        <v>0</v>
      </c>
      <c r="E48" s="3">
        <v>0</v>
      </c>
      <c r="F48" s="3">
        <f t="shared" si="0"/>
        <v>0</v>
      </c>
      <c r="G48" s="3">
        <v>0</v>
      </c>
      <c r="H48" s="3">
        <v>0</v>
      </c>
      <c r="I48" s="3">
        <f t="shared" si="1"/>
        <v>0</v>
      </c>
      <c r="J48" s="3">
        <v>0</v>
      </c>
      <c r="K48" s="3">
        <v>0</v>
      </c>
      <c r="L48" s="3">
        <f t="shared" si="6"/>
        <v>0</v>
      </c>
      <c r="M48" s="3">
        <v>0</v>
      </c>
      <c r="N48" s="3">
        <v>0</v>
      </c>
      <c r="O48" s="3">
        <f t="shared" si="2"/>
        <v>0</v>
      </c>
      <c r="P48" s="3">
        <v>14280</v>
      </c>
      <c r="Q48" s="3">
        <v>14280</v>
      </c>
      <c r="R48" s="3">
        <f t="shared" si="3"/>
        <v>28560</v>
      </c>
      <c r="S48" s="5">
        <f t="shared" si="4"/>
        <v>14280</v>
      </c>
      <c r="T48" s="5">
        <f t="shared" si="4"/>
        <v>14280</v>
      </c>
      <c r="U48" s="5">
        <f t="shared" si="5"/>
        <v>28560</v>
      </c>
      <c r="V48" s="3" t="s">
        <v>141</v>
      </c>
      <c r="W48" s="11" t="s">
        <v>160</v>
      </c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3">
        <v>1760</v>
      </c>
      <c r="C49" s="3" t="s">
        <v>142</v>
      </c>
      <c r="D49" s="3">
        <v>0</v>
      </c>
      <c r="E49" s="3">
        <v>0</v>
      </c>
      <c r="F49" s="3">
        <f t="shared" si="0"/>
        <v>0</v>
      </c>
      <c r="G49" s="3">
        <v>0</v>
      </c>
      <c r="H49" s="3">
        <v>0</v>
      </c>
      <c r="I49" s="3">
        <f t="shared" si="1"/>
        <v>0</v>
      </c>
      <c r="J49" s="3">
        <v>0</v>
      </c>
      <c r="K49" s="3">
        <v>0</v>
      </c>
      <c r="L49" s="3">
        <f t="shared" si="6"/>
        <v>0</v>
      </c>
      <c r="M49" s="3">
        <v>0</v>
      </c>
      <c r="N49" s="3">
        <v>12750</v>
      </c>
      <c r="O49" s="3">
        <f t="shared" si="2"/>
        <v>12750</v>
      </c>
      <c r="P49" s="3">
        <v>0</v>
      </c>
      <c r="Q49" s="3">
        <v>0</v>
      </c>
      <c r="R49" s="3">
        <f t="shared" si="3"/>
        <v>0</v>
      </c>
      <c r="S49" s="5">
        <f t="shared" si="4"/>
        <v>0</v>
      </c>
      <c r="T49" s="5">
        <f t="shared" si="4"/>
        <v>12750</v>
      </c>
      <c r="U49" s="5">
        <f t="shared" si="5"/>
        <v>12750</v>
      </c>
      <c r="V49" s="3" t="s">
        <v>142</v>
      </c>
      <c r="W49" s="11" t="s">
        <v>160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3">
        <v>1789</v>
      </c>
      <c r="C50" s="3" t="s">
        <v>143</v>
      </c>
      <c r="D50" s="3">
        <v>0</v>
      </c>
      <c r="E50" s="3">
        <v>0</v>
      </c>
      <c r="F50" s="3">
        <f t="shared" si="0"/>
        <v>0</v>
      </c>
      <c r="G50" s="3">
        <v>0</v>
      </c>
      <c r="H50" s="3">
        <v>0</v>
      </c>
      <c r="I50" s="3">
        <f t="shared" si="1"/>
        <v>0</v>
      </c>
      <c r="J50" s="3">
        <v>0</v>
      </c>
      <c r="K50" s="3">
        <v>12240</v>
      </c>
      <c r="L50" s="3">
        <f t="shared" si="6"/>
        <v>12240</v>
      </c>
      <c r="M50" s="3">
        <v>38250</v>
      </c>
      <c r="N50" s="3">
        <v>0</v>
      </c>
      <c r="O50" s="3">
        <f t="shared" si="2"/>
        <v>38250</v>
      </c>
      <c r="P50" s="3">
        <v>0</v>
      </c>
      <c r="Q50" s="3">
        <v>14280</v>
      </c>
      <c r="R50" s="3">
        <f t="shared" si="3"/>
        <v>14280</v>
      </c>
      <c r="S50" s="5">
        <f t="shared" si="4"/>
        <v>38250</v>
      </c>
      <c r="T50" s="5">
        <f t="shared" si="4"/>
        <v>26520</v>
      </c>
      <c r="U50" s="5">
        <f t="shared" si="5"/>
        <v>64770</v>
      </c>
      <c r="V50" s="3" t="s">
        <v>143</v>
      </c>
      <c r="W50" s="11" t="s">
        <v>160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3">
        <v>1805</v>
      </c>
      <c r="C51" s="3" t="s">
        <v>144</v>
      </c>
      <c r="D51" s="3">
        <v>0</v>
      </c>
      <c r="E51" s="3">
        <v>0</v>
      </c>
      <c r="F51" s="3">
        <f t="shared" si="0"/>
        <v>0</v>
      </c>
      <c r="G51" s="3">
        <v>0</v>
      </c>
      <c r="H51" s="3">
        <v>0</v>
      </c>
      <c r="I51" s="3">
        <f>SUM(G51:H51)</f>
        <v>0</v>
      </c>
      <c r="J51" s="3">
        <v>0</v>
      </c>
      <c r="K51" s="3">
        <v>0</v>
      </c>
      <c r="L51" s="3">
        <f t="shared" si="6"/>
        <v>0</v>
      </c>
      <c r="M51" s="3">
        <v>0</v>
      </c>
      <c r="N51" s="3">
        <v>0</v>
      </c>
      <c r="O51" s="3">
        <f t="shared" si="2"/>
        <v>0</v>
      </c>
      <c r="P51" s="3">
        <v>14280</v>
      </c>
      <c r="Q51" s="3">
        <v>0</v>
      </c>
      <c r="R51" s="3">
        <f t="shared" si="3"/>
        <v>14280</v>
      </c>
      <c r="S51" s="5">
        <f t="shared" si="4"/>
        <v>14280</v>
      </c>
      <c r="T51" s="5">
        <f t="shared" si="4"/>
        <v>0</v>
      </c>
      <c r="U51" s="5">
        <f t="shared" si="5"/>
        <v>14280</v>
      </c>
      <c r="V51" s="3" t="s">
        <v>144</v>
      </c>
      <c r="W51" s="11" t="s">
        <v>160</v>
      </c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3">
        <v>1824</v>
      </c>
      <c r="C52" s="3" t="s">
        <v>145</v>
      </c>
      <c r="D52" s="3">
        <v>0</v>
      </c>
      <c r="E52" s="3">
        <v>0</v>
      </c>
      <c r="F52" s="3">
        <f t="shared" si="0"/>
        <v>0</v>
      </c>
      <c r="G52" s="3">
        <v>0</v>
      </c>
      <c r="H52" s="3">
        <v>0</v>
      </c>
      <c r="I52" s="3">
        <f>SUM(G52:H52)</f>
        <v>0</v>
      </c>
      <c r="J52" s="3">
        <v>0</v>
      </c>
      <c r="K52" s="3">
        <v>0</v>
      </c>
      <c r="L52" s="3">
        <f t="shared" si="6"/>
        <v>0</v>
      </c>
      <c r="M52" s="3">
        <v>0</v>
      </c>
      <c r="N52" s="3">
        <v>25500</v>
      </c>
      <c r="O52" s="3">
        <v>0</v>
      </c>
      <c r="P52" s="3">
        <v>14280</v>
      </c>
      <c r="Q52" s="3">
        <v>0</v>
      </c>
      <c r="R52" s="3">
        <v>0</v>
      </c>
      <c r="S52" s="5">
        <f t="shared" si="4"/>
        <v>14280</v>
      </c>
      <c r="T52" s="5">
        <f t="shared" si="4"/>
        <v>25500</v>
      </c>
      <c r="U52" s="5">
        <f t="shared" si="5"/>
        <v>39780</v>
      </c>
      <c r="V52" s="3" t="s">
        <v>145</v>
      </c>
      <c r="W52" s="11" t="s">
        <v>160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3">
        <v>1830</v>
      </c>
      <c r="C53" s="3" t="s">
        <v>146</v>
      </c>
      <c r="D53" s="3">
        <v>0</v>
      </c>
      <c r="E53" s="3">
        <v>0</v>
      </c>
      <c r="F53" s="3">
        <f aca="true" t="shared" si="7" ref="F53:F61">SUM(D53:E53)</f>
        <v>0</v>
      </c>
      <c r="G53" s="3">
        <v>0</v>
      </c>
      <c r="H53" s="3">
        <v>0</v>
      </c>
      <c r="I53" s="3">
        <f aca="true" t="shared" si="8" ref="I53:I61">SUM(G53:H53)</f>
        <v>0</v>
      </c>
      <c r="J53" s="3">
        <v>0</v>
      </c>
      <c r="K53" s="3">
        <v>0</v>
      </c>
      <c r="L53" s="3">
        <f aca="true" t="shared" si="9" ref="L53:L61">SUM(J53:K53)</f>
        <v>0</v>
      </c>
      <c r="M53" s="3">
        <v>0</v>
      </c>
      <c r="N53" s="3">
        <v>0</v>
      </c>
      <c r="O53" s="3">
        <v>0</v>
      </c>
      <c r="P53" s="3">
        <v>0</v>
      </c>
      <c r="Q53" s="3">
        <v>14280</v>
      </c>
      <c r="R53" s="3">
        <v>0</v>
      </c>
      <c r="S53" s="5">
        <f t="shared" si="4"/>
        <v>0</v>
      </c>
      <c r="T53" s="5">
        <f t="shared" si="4"/>
        <v>14280</v>
      </c>
      <c r="U53" s="5">
        <f t="shared" si="5"/>
        <v>14280</v>
      </c>
      <c r="V53" s="3" t="s">
        <v>146</v>
      </c>
      <c r="W53" s="11" t="s">
        <v>160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3">
        <v>1863</v>
      </c>
      <c r="C54" s="3" t="s">
        <v>147</v>
      </c>
      <c r="D54" s="3">
        <v>0</v>
      </c>
      <c r="E54" s="3">
        <v>0</v>
      </c>
      <c r="F54" s="3">
        <f t="shared" si="7"/>
        <v>0</v>
      </c>
      <c r="G54" s="3">
        <v>0</v>
      </c>
      <c r="H54" s="3">
        <v>0</v>
      </c>
      <c r="I54" s="3">
        <f t="shared" si="8"/>
        <v>0</v>
      </c>
      <c r="J54" s="3">
        <v>0</v>
      </c>
      <c r="K54" s="3">
        <v>0</v>
      </c>
      <c r="L54" s="3">
        <f t="shared" si="9"/>
        <v>0</v>
      </c>
      <c r="M54" s="3">
        <v>12750</v>
      </c>
      <c r="N54" s="3">
        <v>0</v>
      </c>
      <c r="O54" s="3">
        <v>0</v>
      </c>
      <c r="P54" s="3">
        <v>57120</v>
      </c>
      <c r="Q54" s="3">
        <v>42840</v>
      </c>
      <c r="R54" s="3">
        <v>0</v>
      </c>
      <c r="S54" s="5">
        <f t="shared" si="4"/>
        <v>69870</v>
      </c>
      <c r="T54" s="5">
        <f t="shared" si="4"/>
        <v>42840</v>
      </c>
      <c r="U54" s="5">
        <f t="shared" si="5"/>
        <v>112710</v>
      </c>
      <c r="V54" s="3" t="s">
        <v>147</v>
      </c>
      <c r="W54" s="11" t="s">
        <v>160</v>
      </c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3">
        <v>1951</v>
      </c>
      <c r="C55" s="3" t="s">
        <v>148</v>
      </c>
      <c r="D55" s="3">
        <v>0</v>
      </c>
      <c r="E55" s="3">
        <v>0</v>
      </c>
      <c r="F55" s="3">
        <f t="shared" si="7"/>
        <v>0</v>
      </c>
      <c r="G55" s="3">
        <v>0</v>
      </c>
      <c r="H55" s="3">
        <v>0</v>
      </c>
      <c r="I55" s="3">
        <f t="shared" si="8"/>
        <v>0</v>
      </c>
      <c r="J55" s="3">
        <v>0</v>
      </c>
      <c r="K55" s="3">
        <v>0</v>
      </c>
      <c r="L55" s="3">
        <f t="shared" si="9"/>
        <v>0</v>
      </c>
      <c r="M55" s="3">
        <v>0</v>
      </c>
      <c r="N55" s="3">
        <v>12750</v>
      </c>
      <c r="O55" s="3">
        <v>0</v>
      </c>
      <c r="P55" s="3">
        <v>0</v>
      </c>
      <c r="Q55" s="3">
        <v>0</v>
      </c>
      <c r="R55" s="3">
        <v>0</v>
      </c>
      <c r="S55" s="5">
        <f t="shared" si="4"/>
        <v>0</v>
      </c>
      <c r="T55" s="5">
        <f t="shared" si="4"/>
        <v>12750</v>
      </c>
      <c r="U55" s="5">
        <f t="shared" si="5"/>
        <v>12750</v>
      </c>
      <c r="V55" s="3" t="s">
        <v>148</v>
      </c>
      <c r="W55" s="11" t="s">
        <v>160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3">
        <v>1977</v>
      </c>
      <c r="C56" s="3" t="s">
        <v>149</v>
      </c>
      <c r="D56" s="3">
        <v>0</v>
      </c>
      <c r="E56" s="3">
        <v>0</v>
      </c>
      <c r="F56" s="3">
        <f t="shared" si="7"/>
        <v>0</v>
      </c>
      <c r="G56" s="3">
        <v>0</v>
      </c>
      <c r="H56" s="3">
        <v>0</v>
      </c>
      <c r="I56" s="3">
        <f t="shared" si="8"/>
        <v>0</v>
      </c>
      <c r="J56" s="3">
        <v>0</v>
      </c>
      <c r="K56" s="3">
        <v>0</v>
      </c>
      <c r="L56" s="3">
        <f t="shared" si="9"/>
        <v>0</v>
      </c>
      <c r="M56" s="3">
        <v>25500</v>
      </c>
      <c r="N56" s="3">
        <v>51000</v>
      </c>
      <c r="O56" s="3">
        <v>0</v>
      </c>
      <c r="P56" s="3">
        <v>14280</v>
      </c>
      <c r="Q56" s="3">
        <v>0</v>
      </c>
      <c r="R56" s="3">
        <v>0</v>
      </c>
      <c r="S56" s="5">
        <f t="shared" si="4"/>
        <v>39780</v>
      </c>
      <c r="T56" s="5">
        <f t="shared" si="4"/>
        <v>51000</v>
      </c>
      <c r="U56" s="5">
        <f t="shared" si="5"/>
        <v>90780</v>
      </c>
      <c r="V56" s="3" t="s">
        <v>149</v>
      </c>
      <c r="W56" s="11" t="s">
        <v>160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3">
        <v>1999</v>
      </c>
      <c r="C57" s="3" t="s">
        <v>150</v>
      </c>
      <c r="D57" s="3">
        <v>0</v>
      </c>
      <c r="E57" s="3">
        <v>0</v>
      </c>
      <c r="F57" s="3">
        <f>SUM(D57:E57)</f>
        <v>0</v>
      </c>
      <c r="G57" s="3">
        <v>0</v>
      </c>
      <c r="H57" s="3">
        <v>0</v>
      </c>
      <c r="I57" s="3">
        <f>SUM(G57:H57)</f>
        <v>0</v>
      </c>
      <c r="J57" s="3">
        <v>0</v>
      </c>
      <c r="K57" s="3">
        <v>0</v>
      </c>
      <c r="L57" s="3">
        <f>SUM(J57:K57)</f>
        <v>0</v>
      </c>
      <c r="M57" s="3">
        <v>25500</v>
      </c>
      <c r="N57" s="3">
        <v>0</v>
      </c>
      <c r="O57" s="3">
        <v>0</v>
      </c>
      <c r="P57" s="3">
        <v>71400</v>
      </c>
      <c r="Q57" s="3">
        <v>57120</v>
      </c>
      <c r="R57" s="3">
        <v>0</v>
      </c>
      <c r="S57" s="5">
        <f aca="true" t="shared" si="10" ref="S57:T59">D57+G57+J57+M57+P57</f>
        <v>96900</v>
      </c>
      <c r="T57" s="5">
        <f t="shared" si="10"/>
        <v>57120</v>
      </c>
      <c r="U57" s="5">
        <f>S57+T57</f>
        <v>154020</v>
      </c>
      <c r="V57" s="3" t="s">
        <v>150</v>
      </c>
      <c r="W57" s="11" t="s">
        <v>160</v>
      </c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3">
        <v>2187</v>
      </c>
      <c r="C58" s="3" t="s">
        <v>151</v>
      </c>
      <c r="D58" s="3">
        <v>0</v>
      </c>
      <c r="E58" s="3">
        <v>0</v>
      </c>
      <c r="F58" s="3">
        <f>SUM(D58:E58)</f>
        <v>0</v>
      </c>
      <c r="G58" s="3">
        <v>0</v>
      </c>
      <c r="H58" s="3">
        <v>0</v>
      </c>
      <c r="I58" s="3">
        <f>SUM(G58:H58)</f>
        <v>0</v>
      </c>
      <c r="J58" s="3">
        <v>0</v>
      </c>
      <c r="K58" s="3">
        <v>0</v>
      </c>
      <c r="L58" s="3">
        <f>SUM(J58:K58)</f>
        <v>0</v>
      </c>
      <c r="M58" s="3">
        <v>0</v>
      </c>
      <c r="N58" s="3">
        <v>12750</v>
      </c>
      <c r="O58" s="3">
        <v>0</v>
      </c>
      <c r="P58" s="3">
        <v>0</v>
      </c>
      <c r="Q58" s="3">
        <v>0</v>
      </c>
      <c r="R58" s="3">
        <v>0</v>
      </c>
      <c r="S58" s="5">
        <f t="shared" si="10"/>
        <v>0</v>
      </c>
      <c r="T58" s="5">
        <f t="shared" si="10"/>
        <v>12750</v>
      </c>
      <c r="U58" s="5">
        <f>S58+T58</f>
        <v>12750</v>
      </c>
      <c r="V58" s="3" t="s">
        <v>151</v>
      </c>
      <c r="W58" s="11" t="s">
        <v>160</v>
      </c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3">
        <v>3082</v>
      </c>
      <c r="C59" s="3" t="s">
        <v>152</v>
      </c>
      <c r="D59" s="3">
        <v>0</v>
      </c>
      <c r="E59" s="3">
        <v>12240</v>
      </c>
      <c r="F59" s="3">
        <f>SUM(D59:E59)</f>
        <v>12240</v>
      </c>
      <c r="G59" s="3">
        <v>0</v>
      </c>
      <c r="H59" s="3">
        <v>0</v>
      </c>
      <c r="I59" s="3">
        <f>SUM(G59:H59)</f>
        <v>0</v>
      </c>
      <c r="J59" s="3">
        <v>0</v>
      </c>
      <c r="K59" s="3">
        <v>12240</v>
      </c>
      <c r="L59" s="3">
        <f>SUM(J59:K59)</f>
        <v>12240</v>
      </c>
      <c r="M59" s="3">
        <v>0</v>
      </c>
      <c r="N59" s="3">
        <v>12750</v>
      </c>
      <c r="O59" s="3">
        <v>0</v>
      </c>
      <c r="P59" s="3">
        <v>14280</v>
      </c>
      <c r="Q59" s="3">
        <v>42840</v>
      </c>
      <c r="R59" s="3">
        <v>0</v>
      </c>
      <c r="S59" s="5">
        <f t="shared" si="10"/>
        <v>14280</v>
      </c>
      <c r="T59" s="5">
        <f t="shared" si="10"/>
        <v>80070</v>
      </c>
      <c r="U59" s="5">
        <f>S59+T59</f>
        <v>94350</v>
      </c>
      <c r="V59" s="3" t="s">
        <v>152</v>
      </c>
      <c r="W59" s="11" t="s">
        <v>160</v>
      </c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3">
        <v>3257</v>
      </c>
      <c r="C60" s="3" t="s">
        <v>153</v>
      </c>
      <c r="D60" s="3">
        <v>0</v>
      </c>
      <c r="E60" s="3">
        <v>0</v>
      </c>
      <c r="F60" s="3">
        <f t="shared" si="7"/>
        <v>0</v>
      </c>
      <c r="G60" s="3">
        <v>0</v>
      </c>
      <c r="H60" s="3">
        <v>0</v>
      </c>
      <c r="I60" s="3">
        <f t="shared" si="8"/>
        <v>0</v>
      </c>
      <c r="J60" s="3">
        <v>0</v>
      </c>
      <c r="K60" s="3">
        <v>0</v>
      </c>
      <c r="L60" s="3">
        <f t="shared" si="9"/>
        <v>0</v>
      </c>
      <c r="M60" s="3">
        <v>38250</v>
      </c>
      <c r="N60" s="3">
        <v>25500</v>
      </c>
      <c r="O60" s="3">
        <v>0</v>
      </c>
      <c r="P60" s="3">
        <v>14280</v>
      </c>
      <c r="Q60" s="3">
        <v>28560</v>
      </c>
      <c r="R60" s="3">
        <v>0</v>
      </c>
      <c r="S60" s="5">
        <f t="shared" si="4"/>
        <v>52530</v>
      </c>
      <c r="T60" s="5">
        <f t="shared" si="4"/>
        <v>54060</v>
      </c>
      <c r="U60" s="5">
        <f t="shared" si="5"/>
        <v>106590</v>
      </c>
      <c r="V60" s="3" t="s">
        <v>153</v>
      </c>
      <c r="W60" s="11" t="s">
        <v>160</v>
      </c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3">
        <v>3291</v>
      </c>
      <c r="C61" s="3" t="s">
        <v>154</v>
      </c>
      <c r="D61" s="3">
        <v>0</v>
      </c>
      <c r="E61" s="3">
        <v>0</v>
      </c>
      <c r="F61" s="3">
        <f t="shared" si="7"/>
        <v>0</v>
      </c>
      <c r="G61" s="3">
        <v>0</v>
      </c>
      <c r="H61" s="3">
        <v>0</v>
      </c>
      <c r="I61" s="3">
        <f t="shared" si="8"/>
        <v>0</v>
      </c>
      <c r="J61" s="3">
        <v>0</v>
      </c>
      <c r="K61" s="3">
        <v>0</v>
      </c>
      <c r="L61" s="3">
        <f t="shared" si="9"/>
        <v>0</v>
      </c>
      <c r="M61" s="3">
        <v>0</v>
      </c>
      <c r="N61" s="3">
        <v>12750</v>
      </c>
      <c r="O61" s="3">
        <v>0</v>
      </c>
      <c r="P61" s="3">
        <v>0</v>
      </c>
      <c r="Q61" s="3">
        <v>0</v>
      </c>
      <c r="R61" s="3">
        <v>0</v>
      </c>
      <c r="S61" s="5">
        <f t="shared" si="4"/>
        <v>0</v>
      </c>
      <c r="T61" s="5">
        <f t="shared" si="4"/>
        <v>12750</v>
      </c>
      <c r="U61" s="5">
        <f t="shared" si="5"/>
        <v>12750</v>
      </c>
      <c r="V61" s="3" t="s">
        <v>154</v>
      </c>
      <c r="W61" s="11" t="s">
        <v>160</v>
      </c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3"/>
      <c r="C62" s="3"/>
      <c r="D62" s="3">
        <v>0</v>
      </c>
      <c r="E62" s="3">
        <v>0</v>
      </c>
      <c r="F62" s="3">
        <f t="shared" si="0"/>
        <v>0</v>
      </c>
      <c r="G62" s="3">
        <v>0</v>
      </c>
      <c r="H62" s="3">
        <v>0</v>
      </c>
      <c r="I62" s="3">
        <f>SUM(G62:H62)</f>
        <v>0</v>
      </c>
      <c r="J62" s="3">
        <v>0</v>
      </c>
      <c r="K62" s="3">
        <v>0</v>
      </c>
      <c r="L62" s="3">
        <f t="shared" si="6"/>
        <v>0</v>
      </c>
      <c r="M62" s="3">
        <v>0</v>
      </c>
      <c r="N62" s="3">
        <v>0</v>
      </c>
      <c r="O62" s="3">
        <f t="shared" si="2"/>
        <v>0</v>
      </c>
      <c r="P62" s="3">
        <v>0</v>
      </c>
      <c r="Q62" s="3">
        <v>0</v>
      </c>
      <c r="R62" s="3">
        <f t="shared" si="3"/>
        <v>0</v>
      </c>
      <c r="S62" s="5">
        <f t="shared" si="4"/>
        <v>0</v>
      </c>
      <c r="T62" s="5">
        <f t="shared" si="4"/>
        <v>0</v>
      </c>
      <c r="U62" s="5">
        <f t="shared" si="5"/>
        <v>0</v>
      </c>
      <c r="V62" s="3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3"/>
      <c r="C63" s="5" t="s">
        <v>12</v>
      </c>
      <c r="D63" s="5">
        <f aca="true" t="shared" si="11" ref="D63:R63">SUM(D37:D62)</f>
        <v>8160</v>
      </c>
      <c r="E63" s="5">
        <f t="shared" si="11"/>
        <v>44880</v>
      </c>
      <c r="F63" s="5">
        <f t="shared" si="11"/>
        <v>53040</v>
      </c>
      <c r="G63" s="5">
        <f t="shared" si="11"/>
        <v>18360</v>
      </c>
      <c r="H63" s="5">
        <f t="shared" si="11"/>
        <v>0</v>
      </c>
      <c r="I63" s="5">
        <f t="shared" si="11"/>
        <v>18360</v>
      </c>
      <c r="J63" s="5">
        <f t="shared" si="11"/>
        <v>122400</v>
      </c>
      <c r="K63" s="5">
        <f t="shared" si="11"/>
        <v>122400</v>
      </c>
      <c r="L63" s="5">
        <f t="shared" si="11"/>
        <v>244800</v>
      </c>
      <c r="M63" s="5">
        <f t="shared" si="11"/>
        <v>879750</v>
      </c>
      <c r="N63" s="5">
        <f t="shared" si="11"/>
        <v>637500</v>
      </c>
      <c r="O63" s="5">
        <f t="shared" si="11"/>
        <v>1262250</v>
      </c>
      <c r="P63" s="5">
        <f t="shared" si="11"/>
        <v>1071000</v>
      </c>
      <c r="Q63" s="5">
        <f t="shared" si="11"/>
        <v>1399440</v>
      </c>
      <c r="R63" s="5">
        <f t="shared" si="11"/>
        <v>2099160</v>
      </c>
      <c r="S63" s="5">
        <f t="shared" si="4"/>
        <v>2099670</v>
      </c>
      <c r="T63" s="5">
        <f t="shared" si="4"/>
        <v>2204220</v>
      </c>
      <c r="U63" s="5">
        <f t="shared" si="5"/>
        <v>4303890</v>
      </c>
      <c r="V63" s="5" t="s">
        <v>12</v>
      </c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  <row r="233" spans="1:46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</row>
    <row r="234" spans="1:46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</row>
    <row r="235" spans="1:46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</row>
    <row r="236" spans="1:46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</row>
    <row r="237" spans="1:46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</row>
    <row r="238" spans="1:46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</row>
    <row r="239" spans="1:46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</row>
    <row r="240" spans="1:46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</row>
    <row r="241" spans="1:46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</row>
    <row r="242" spans="1:46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</row>
    <row r="243" spans="1:46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</row>
    <row r="244" spans="1:46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</row>
    <row r="245" spans="1:46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</row>
    <row r="246" spans="1:46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</row>
    <row r="247" spans="1:46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</row>
    <row r="248" spans="1:46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</row>
    <row r="249" spans="1:46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</row>
    <row r="250" spans="1:46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</row>
    <row r="251" spans="1:46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</row>
    <row r="252" spans="1:46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</row>
    <row r="253" spans="1:46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</row>
    <row r="254" spans="1:46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2007-09-30T16:08:10Z</dcterms:modified>
  <cp:category/>
  <cp:version/>
  <cp:contentType/>
  <cp:contentStatus/>
</cp:coreProperties>
</file>