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<sst xmlns="http://schemas.openxmlformats.org/spreadsheetml/2006/main" count="392" uniqueCount="141">
  <si>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</si>
  <si>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</si>
  <si>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</si>
  <si>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</si>
  <si>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</si>
  <si>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</si>
  <si>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</si>
  <si>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</si>
  <si>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</si>
  <si>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</si>
  <si>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</si>
  <si>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</si>
  <si>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</si>
  <si>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</si>
  <si>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</si>
  <si>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</si>
  <si>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</si>
  <si>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</si>
  <si>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</si>
  <si>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</si>
  <si>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</si>
  <si>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</si>
  <si>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</si>
  <si>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</si>
  <si>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</si>
  <si>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</si>
  <si>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</si>
  <si>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</si>
  <si>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</si>
  <si>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</si>
  <si>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</si>
  <si>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</si>
  <si>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</si>
  <si>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</si>
  <si>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</si>
  <si>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</si>
  <si>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</si>
  <si>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</si>
  <si>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</si>
  <si>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</si>
  <si>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</si>
  <si>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</si>
  <si>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</si>
  <si>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</si>
  <si>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</si>
  <si>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</si>
  <si>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</si>
  <si>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</si>
  <si>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</si>
  <si>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</si>
  <si>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</si>
  <si>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</si>
  <si>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</si>
  <si>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</si>
  <si>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</si>
  <si>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</si>
  <si>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</si>
  <si>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</si>
  <si>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</si>
  <si>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</si>
  <si>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</si>
  <si>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</si>
  <si>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</si>
  <si>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</si>
  <si>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</si>
  <si>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</si>
  <si>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</si>
  <si>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</si>
  <si>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</si>
  <si>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</si>
  <si>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</si>
  <si>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</si>
  <si>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</si>
  <si>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</si>
  <si>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</si>
  <si>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</si>
  <si>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</si>
  <si>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</si>
  <si>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</si>
  <si>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</si>
  <si>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</si>
  <si>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</si>
  <si>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</si>
  <si>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</si>
  <si>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</si>
  <si>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</si>
  <si>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</si>
  <si>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</si>
  <si>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</si>
  <si>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</si>
  <si>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</si>
  <si>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</si>
  <si>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</si>
  <si>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</si>
  <si>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</si>
  <si>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</si>
  <si>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</si>
  <si>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</si>
  <si>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</si>
  <si>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</si>
  <si>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</si>
  <si>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</si>
  <si>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</si>
  <si>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</si>
  <si>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</si>
  <si>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</si>
  <si>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</si>
  <si>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</si>
  <si>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</si>
  <si>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</si>
  <si>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</si>
  <si>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</si>
  <si>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</si>
  <si>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</si>
  <si>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</si>
  <si>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</si>
  <si>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</si>
  <si>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</si>
  <si>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</si>
  <si>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</si>
  <si>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</si>
  <si>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</si>
  <si>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</si>
  <si>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</si>
  <si>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</si>
  <si>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</si>
  <si>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</si>
  <si>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</si>
  <si>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</si>
  <si>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</si>
  <si>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</si>
  <si>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1170 - Ethanol, Ethanol (solution), Ethyl alcohol or  Ethyl alcohol (solution)</t>
  </si>
  <si>
    <t>1203 - Gasohol, Gasoline, Motor spirit, Petrol</t>
  </si>
  <si>
    <t>1999 - Tars (liquid) / Asphalt</t>
  </si>
  <si>
    <t>NORTH-BOUND</t>
  </si>
  <si>
    <t>SOUTH-BOUND</t>
  </si>
  <si>
    <t>015-N2-Golela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</si>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</sst>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66355323"/>
        <c:axId val="60326996"/>
      </c:barChart>
      <c:catAx>
        <c:axId val="66355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6996"/>
        <c:crosses val="autoZero"/>
        <c:auto val="1"/>
        <c:lblOffset val="100"/>
        <c:tickLblSkip val="1"/>
        <c:noMultiLvlLbl val="0"/>
      </c:catAx>
      <c:valAx>
        <c:axId val="6032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5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1"/>
          <c:y val="0.12525"/>
          <c:w val="0.411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72053"/>
        <c:axId val="54648478"/>
      </c:barChart>
      <c:catAx>
        <c:axId val="607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8478"/>
        <c:crosses val="autoZero"/>
        <c:auto val="1"/>
        <c:lblOffset val="100"/>
        <c:tickLblSkip val="1"/>
        <c:noMultiLvlLbl val="0"/>
      </c:catAx>
      <c:valAx>
        <c:axId val="5464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2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875"/>
          <c:y val="0.125"/>
          <c:w val="0.3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22074255"/>
        <c:axId val="64450568"/>
      </c:barChart>
      <c:catAx>
        <c:axId val="22074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50568"/>
        <c:crosses val="autoZero"/>
        <c:auto val="1"/>
        <c:lblOffset val="100"/>
        <c:tickLblSkip val="1"/>
        <c:noMultiLvlLbl val="0"/>
      </c:catAx>
      <c:valAx>
        <c:axId val="64450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4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95"/>
          <c:y val="0.1225"/>
          <c:w val="0.401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43184201"/>
        <c:axId val="53113490"/>
      </c:lineChart>
      <c:catAx>
        <c:axId val="4318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3490"/>
        <c:crosses val="autoZero"/>
        <c:auto val="1"/>
        <c:lblOffset val="100"/>
        <c:tickLblSkip val="1"/>
        <c:noMultiLvlLbl val="0"/>
      </c:catAx>
      <c:valAx>
        <c:axId val="53113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025"/>
          <c:y val="0.12475"/>
          <c:w val="0.482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8259363"/>
        <c:axId val="7225404"/>
      </c:barChart>
      <c:catAx>
        <c:axId val="8259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9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6"/>
          <c:y val="0.11825"/>
          <c:w val="0.389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11.061</c:v>
                </c:pt>
                <c:pt idx="6">
                  <c:v>2.682</c:v>
                </c:pt>
                <c:pt idx="7">
                  <c:v>9.385</c:v>
                </c:pt>
                <c:pt idx="8">
                  <c:v>0</c:v>
                </c:pt>
                <c:pt idx="9">
                  <c:v>2.905</c:v>
                </c:pt>
                <c:pt idx="10">
                  <c:v>26.257</c:v>
                </c:pt>
                <c:pt idx="11">
                  <c:v>2.793</c:v>
                </c:pt>
                <c:pt idx="12">
                  <c:v>0</c:v>
                </c:pt>
                <c:pt idx="13">
                  <c:v>20.894</c:v>
                </c:pt>
                <c:pt idx="14">
                  <c:v>24.022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26.242</c:v>
                </c:pt>
                <c:pt idx="6">
                  <c:v>2.7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32.613</c:v>
                </c:pt>
                <c:pt idx="11">
                  <c:v>0</c:v>
                </c:pt>
                <c:pt idx="12">
                  <c:v>0</c:v>
                </c:pt>
                <c:pt idx="13">
                  <c:v>15.119</c:v>
                </c:pt>
                <c:pt idx="14">
                  <c:v>14.255</c:v>
                </c:pt>
                <c:pt idx="15">
                  <c:v>9.071</c:v>
                </c:pt>
                <c:pt idx="16">
                  <c:v>0</c:v>
                </c:pt>
              </c:numCache>
            </c:numRef>
          </c:val>
        </c:ser>
        <c:axId val="65028637"/>
        <c:axId val="48386822"/>
      </c:barChart>
      <c:catAx>
        <c:axId val="6502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8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975"/>
          <c:y val="0.123"/>
          <c:w val="0.403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32828215"/>
        <c:axId val="27018480"/>
      </c:barChart>
      <c:catAx>
        <c:axId val="32828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8480"/>
        <c:crosses val="autoZero"/>
        <c:auto val="1"/>
        <c:lblOffset val="100"/>
        <c:tickLblSkip val="1"/>
        <c:noMultiLvlLbl val="0"/>
      </c:catAx>
      <c:valAx>
        <c:axId val="2701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8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65"/>
          <c:y val="0.11375"/>
          <c:w val="0.367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9050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9050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240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9050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9050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6192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136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134</v>
      </c>
      <c r="E5" s="58" t="s">
        <v>135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25.274999618530273</v>
      </c>
      <c r="E6" s="21">
        <v>11.765000343322754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2.197999954223633</v>
      </c>
      <c r="E7" s="21">
        <v>3.921999931335449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1.0989999771118164</v>
      </c>
      <c r="E8" s="21">
        <v>0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5.494999885559082</v>
      </c>
      <c r="E9" s="21">
        <v>5.881999969482422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25.274999618530273</v>
      </c>
      <c r="E10" s="21">
        <v>21.569000244140625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34.066001892089844</v>
      </c>
      <c r="E11" s="21">
        <v>47.058998107910156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6.5929999351501465</v>
      </c>
      <c r="E12" s="21">
        <v>9.803999900817871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100.00100088119507</v>
      </c>
      <c r="E13" s="23">
        <f>SUM(E6:E12)</f>
        <v>100.00099849700928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134</v>
      </c>
      <c r="E18" s="58" t="s">
        <v>135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3.2260000705718994</v>
      </c>
      <c r="E19" s="21">
        <v>5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1.6130000352859497</v>
      </c>
      <c r="E20" s="21">
        <v>0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8.0649995803833</v>
      </c>
      <c r="E21" s="21">
        <v>7.5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37.09700012207031</v>
      </c>
      <c r="E22" s="21">
        <v>27.5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50</v>
      </c>
      <c r="E23" s="21">
        <v>60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100.00099980831146</v>
      </c>
      <c r="E24" s="23">
        <f>SUM(E19:E23)</f>
        <v>100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136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134</v>
      </c>
      <c r="E4" s="58" t="s">
        <v>135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1.6130000352859497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16.128999710083008</v>
      </c>
      <c r="E6" s="21">
        <v>22.5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51.612998962402344</v>
      </c>
      <c r="E7" s="21">
        <v>45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16.128999710083008</v>
      </c>
      <c r="E8" s="21">
        <v>15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2.5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8.0649995803833</v>
      </c>
      <c r="E11" s="21">
        <v>7.5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1.6130000352859497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1.6130000352859497</v>
      </c>
      <c r="E13" s="21">
        <v>5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1.6130000352859497</v>
      </c>
      <c r="E14" s="21">
        <v>2.5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1.6130000352859497</v>
      </c>
      <c r="E15" s="21">
        <v>0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100.00099813938141</v>
      </c>
      <c r="E17" s="23">
        <f>SUM(E5:E16)</f>
        <v>100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136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134</v>
      </c>
      <c r="C3" s="58" t="s">
        <v>135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2</v>
      </c>
      <c r="C10" s="8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5</v>
      </c>
      <c r="C11" s="8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11</v>
      </c>
      <c r="C12" s="8">
        <v>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11</v>
      </c>
      <c r="C13" s="8">
        <v>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4</v>
      </c>
      <c r="C14" s="8"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4</v>
      </c>
      <c r="C15" s="8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8</v>
      </c>
      <c r="C16" s="8"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6</v>
      </c>
      <c r="C17" s="8">
        <v>11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3</v>
      </c>
      <c r="C18" s="8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4</v>
      </c>
      <c r="C19" s="8">
        <v>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3</v>
      </c>
      <c r="C20" s="8">
        <v>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1</v>
      </c>
      <c r="C21" s="8">
        <v>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62</v>
      </c>
      <c r="C30" s="9">
        <f>SUM(C5:C28)</f>
        <v>40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2.5833333333333335</v>
      </c>
      <c r="C31" s="10">
        <f>AVERAGE(C5:C28)</f>
        <v>1.6666666666666667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136</v>
      </c>
      <c r="C1" s="70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19"/>
      <c r="C2" s="69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8" t="s">
        <v>134</v>
      </c>
      <c r="E5" s="58" t="s">
        <v>135</v>
      </c>
      <c r="F5" s="59"/>
      <c r="G5" s="58" t="s">
        <v>134</v>
      </c>
      <c r="H5" s="58" t="s">
        <v>135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0</v>
      </c>
      <c r="F7" s="11"/>
      <c r="G7" s="4">
        <v>0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</v>
      </c>
      <c r="F8" s="11"/>
      <c r="G8" s="4">
        <v>0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0</v>
      </c>
      <c r="F9" s="11"/>
      <c r="G9" s="4">
        <v>0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41.935001373291016</v>
      </c>
      <c r="E10" s="4">
        <v>10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6.452000141143799</v>
      </c>
      <c r="E11" s="4">
        <v>22.5</v>
      </c>
      <c r="F11" s="11"/>
      <c r="G11" s="4">
        <v>11.061</v>
      </c>
      <c r="H11" s="4">
        <v>26.242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1.6130000352859497</v>
      </c>
      <c r="E12" s="4">
        <v>2.5</v>
      </c>
      <c r="F12" s="11"/>
      <c r="G12" s="4">
        <v>2.682</v>
      </c>
      <c r="H12" s="4">
        <v>2.7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4.839000225067139</v>
      </c>
      <c r="E13" s="4">
        <v>0</v>
      </c>
      <c r="F13" s="11"/>
      <c r="G13" s="4">
        <v>9.385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3.2260000705718994</v>
      </c>
      <c r="E15" s="4">
        <v>0</v>
      </c>
      <c r="F15" s="11"/>
      <c r="G15" s="4">
        <v>2.905</v>
      </c>
      <c r="H15" s="4">
        <v>0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16.128999710083008</v>
      </c>
      <c r="E16" s="4">
        <v>32.5</v>
      </c>
      <c r="F16" s="11"/>
      <c r="G16" s="4">
        <v>26.257</v>
      </c>
      <c r="H16" s="4">
        <v>32.613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1.6130000352859497</v>
      </c>
      <c r="E17" s="4">
        <v>0</v>
      </c>
      <c r="F17" s="11"/>
      <c r="G17" s="4">
        <v>2.793</v>
      </c>
      <c r="H17" s="4">
        <v>0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</v>
      </c>
      <c r="E18" s="4">
        <v>0</v>
      </c>
      <c r="F18" s="11"/>
      <c r="G18" s="4">
        <v>0</v>
      </c>
      <c r="H18" s="4">
        <v>0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11.289999961853027</v>
      </c>
      <c r="E19" s="4">
        <v>12.5</v>
      </c>
      <c r="F19" s="11"/>
      <c r="G19" s="4">
        <v>20.894</v>
      </c>
      <c r="H19" s="4">
        <v>15.119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12.902999877929688</v>
      </c>
      <c r="E20" s="4">
        <v>12.5</v>
      </c>
      <c r="F20" s="11"/>
      <c r="G20" s="4">
        <v>24.022</v>
      </c>
      <c r="H20" s="4">
        <v>14.255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</v>
      </c>
      <c r="E21" s="4">
        <v>7.5</v>
      </c>
      <c r="F21" s="11"/>
      <c r="G21" s="4">
        <v>0</v>
      </c>
      <c r="H21" s="4">
        <v>9.071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100.00000143051147</v>
      </c>
      <c r="E23" s="6">
        <f>SUM(E6:E22)</f>
        <v>100</v>
      </c>
      <c r="F23" s="11"/>
      <c r="G23" s="6">
        <f>SUM(G6:G22)</f>
        <v>99.999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19" t="s">
        <v>136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0" t="s">
        <v>134</v>
      </c>
      <c r="E6" s="60" t="s">
        <v>135</v>
      </c>
      <c r="F6" s="60" t="s">
        <v>4</v>
      </c>
      <c r="G6" s="60" t="s">
        <v>134</v>
      </c>
      <c r="H6" s="60" t="s">
        <v>135</v>
      </c>
      <c r="I6" s="60" t="s">
        <v>4</v>
      </c>
      <c r="J6" s="60" t="s">
        <v>134</v>
      </c>
      <c r="K6" s="60" t="s">
        <v>135</v>
      </c>
      <c r="L6" s="60" t="s">
        <v>4</v>
      </c>
      <c r="M6" s="60" t="s">
        <v>134</v>
      </c>
      <c r="N6" s="60" t="s">
        <v>135</v>
      </c>
      <c r="O6" s="60" t="s">
        <v>4</v>
      </c>
      <c r="P6" s="60" t="s">
        <v>134</v>
      </c>
      <c r="Q6" s="60" t="s">
        <v>135</v>
      </c>
      <c r="R6" s="60" t="s">
        <v>4</v>
      </c>
      <c r="S6" s="60" t="str">
        <f>P6&amp;" Total"</f>
        <v>NORTH-BOUND Total</v>
      </c>
      <c r="T6" s="60" t="str">
        <f>Q6&amp;" Total"</f>
        <v>SOUTH-BOUND Total</v>
      </c>
      <c r="U6" s="60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0</v>
      </c>
      <c r="T8" s="5">
        <f aca="true" t="shared" si="6" ref="T8:T24">E8+H8+K8+N8+Q8</f>
        <v>0</v>
      </c>
      <c r="U8" s="5">
        <f aca="true" t="shared" si="7" ref="U8:U24">S8+T8</f>
        <v>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0</v>
      </c>
      <c r="T10" s="5">
        <f t="shared" si="6"/>
        <v>0</v>
      </c>
      <c r="U10" s="5">
        <f t="shared" si="7"/>
        <v>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600</v>
      </c>
      <c r="K11" s="3">
        <v>0</v>
      </c>
      <c r="L11" s="3">
        <f t="shared" si="2"/>
        <v>600</v>
      </c>
      <c r="M11" s="3">
        <v>1800</v>
      </c>
      <c r="N11" s="3">
        <v>300</v>
      </c>
      <c r="O11" s="3">
        <f t="shared" si="3"/>
        <v>2100</v>
      </c>
      <c r="P11" s="3">
        <v>5400</v>
      </c>
      <c r="Q11" s="3">
        <v>900</v>
      </c>
      <c r="R11" s="3">
        <f t="shared" si="4"/>
        <v>6300</v>
      </c>
      <c r="S11" s="5">
        <f t="shared" si="5"/>
        <v>7800</v>
      </c>
      <c r="T11" s="5">
        <f t="shared" si="6"/>
        <v>1200</v>
      </c>
      <c r="U11" s="5">
        <f t="shared" si="7"/>
        <v>9000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300</v>
      </c>
      <c r="K12" s="3">
        <v>0</v>
      </c>
      <c r="L12" s="3">
        <f t="shared" si="2"/>
        <v>300</v>
      </c>
      <c r="M12" s="3">
        <v>900</v>
      </c>
      <c r="N12" s="3">
        <v>900</v>
      </c>
      <c r="O12" s="3">
        <f t="shared" si="3"/>
        <v>1800</v>
      </c>
      <c r="P12" s="3">
        <v>0</v>
      </c>
      <c r="Q12" s="3">
        <v>1800</v>
      </c>
      <c r="R12" s="3">
        <f t="shared" si="4"/>
        <v>1800</v>
      </c>
      <c r="S12" s="5">
        <f t="shared" si="5"/>
        <v>1200</v>
      </c>
      <c r="T12" s="5">
        <f t="shared" si="6"/>
        <v>2700</v>
      </c>
      <c r="U12" s="5">
        <f t="shared" si="7"/>
        <v>3900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300</v>
      </c>
      <c r="K13" s="3">
        <v>0</v>
      </c>
      <c r="L13" s="3">
        <f t="shared" si="2"/>
        <v>300</v>
      </c>
      <c r="M13" s="3">
        <v>0</v>
      </c>
      <c r="N13" s="3">
        <v>300</v>
      </c>
      <c r="O13" s="3">
        <f t="shared" si="3"/>
        <v>300</v>
      </c>
      <c r="P13" s="3">
        <v>0</v>
      </c>
      <c r="Q13" s="3">
        <v>0</v>
      </c>
      <c r="R13" s="3">
        <f t="shared" si="4"/>
        <v>0</v>
      </c>
      <c r="S13" s="5">
        <f t="shared" si="5"/>
        <v>300</v>
      </c>
      <c r="T13" s="5">
        <f t="shared" si="6"/>
        <v>300</v>
      </c>
      <c r="U13" s="5">
        <f t="shared" si="7"/>
        <v>600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900</v>
      </c>
      <c r="Q14" s="3">
        <v>0</v>
      </c>
      <c r="R14" s="3">
        <f t="shared" si="4"/>
        <v>900</v>
      </c>
      <c r="S14" s="5">
        <f t="shared" si="5"/>
        <v>900</v>
      </c>
      <c r="T14" s="5">
        <f t="shared" si="6"/>
        <v>0</v>
      </c>
      <c r="U14" s="5">
        <f t="shared" si="7"/>
        <v>900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300</v>
      </c>
      <c r="E16" s="3">
        <v>0</v>
      </c>
      <c r="F16" s="3">
        <f t="shared" si="0"/>
        <v>300</v>
      </c>
      <c r="G16" s="3">
        <v>300</v>
      </c>
      <c r="H16" s="3">
        <v>0</v>
      </c>
      <c r="I16" s="3">
        <f t="shared" si="1"/>
        <v>300</v>
      </c>
      <c r="J16" s="3">
        <v>0</v>
      </c>
      <c r="K16" s="3">
        <v>0</v>
      </c>
      <c r="L16" s="3">
        <f t="shared" si="2"/>
        <v>0</v>
      </c>
      <c r="M16" s="3">
        <v>0</v>
      </c>
      <c r="N16" s="3">
        <v>0</v>
      </c>
      <c r="O16" s="3">
        <f t="shared" si="3"/>
        <v>0</v>
      </c>
      <c r="P16" s="3">
        <v>0</v>
      </c>
      <c r="Q16" s="3">
        <v>0</v>
      </c>
      <c r="R16" s="3">
        <f t="shared" si="4"/>
        <v>0</v>
      </c>
      <c r="S16" s="5">
        <f t="shared" si="5"/>
        <v>600</v>
      </c>
      <c r="T16" s="5">
        <f t="shared" si="6"/>
        <v>0</v>
      </c>
      <c r="U16" s="5">
        <f t="shared" si="7"/>
        <v>600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300</v>
      </c>
      <c r="E17" s="3">
        <v>600</v>
      </c>
      <c r="F17" s="3">
        <f t="shared" si="0"/>
        <v>900</v>
      </c>
      <c r="G17" s="3">
        <v>0</v>
      </c>
      <c r="H17" s="3">
        <v>0</v>
      </c>
      <c r="I17" s="3">
        <f t="shared" si="1"/>
        <v>0</v>
      </c>
      <c r="J17" s="3">
        <v>300</v>
      </c>
      <c r="K17" s="3">
        <v>300</v>
      </c>
      <c r="L17" s="3">
        <f t="shared" si="2"/>
        <v>600</v>
      </c>
      <c r="M17" s="3">
        <v>2100</v>
      </c>
      <c r="N17" s="3">
        <v>1800</v>
      </c>
      <c r="O17" s="3">
        <f t="shared" si="3"/>
        <v>3900</v>
      </c>
      <c r="P17" s="3">
        <v>300</v>
      </c>
      <c r="Q17" s="3">
        <v>1200</v>
      </c>
      <c r="R17" s="3">
        <f t="shared" si="4"/>
        <v>1500</v>
      </c>
      <c r="S17" s="5">
        <f t="shared" si="5"/>
        <v>3000</v>
      </c>
      <c r="T17" s="5">
        <f t="shared" si="6"/>
        <v>3900</v>
      </c>
      <c r="U17" s="5">
        <f t="shared" si="7"/>
        <v>6900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300</v>
      </c>
      <c r="N18" s="3">
        <v>0</v>
      </c>
      <c r="O18" s="3">
        <f t="shared" si="3"/>
        <v>300</v>
      </c>
      <c r="P18" s="3">
        <v>0</v>
      </c>
      <c r="Q18" s="3">
        <v>0</v>
      </c>
      <c r="R18" s="3">
        <f t="shared" si="4"/>
        <v>0</v>
      </c>
      <c r="S18" s="5">
        <f t="shared" si="5"/>
        <v>300</v>
      </c>
      <c r="T18" s="5">
        <f t="shared" si="6"/>
        <v>0</v>
      </c>
      <c r="U18" s="5">
        <f t="shared" si="7"/>
        <v>300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0</v>
      </c>
      <c r="O19" s="3">
        <f t="shared" si="3"/>
        <v>0</v>
      </c>
      <c r="P19" s="3">
        <v>0</v>
      </c>
      <c r="Q19" s="3">
        <v>0</v>
      </c>
      <c r="R19" s="3">
        <f t="shared" si="4"/>
        <v>0</v>
      </c>
      <c r="S19" s="5">
        <f t="shared" si="5"/>
        <v>0</v>
      </c>
      <c r="T19" s="5">
        <f t="shared" si="6"/>
        <v>0</v>
      </c>
      <c r="U19" s="5">
        <f t="shared" si="7"/>
        <v>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2"/>
        <v>0</v>
      </c>
      <c r="M20" s="3">
        <v>900</v>
      </c>
      <c r="N20" s="3">
        <v>0</v>
      </c>
      <c r="O20" s="3">
        <f t="shared" si="3"/>
        <v>900</v>
      </c>
      <c r="P20" s="3">
        <v>1200</v>
      </c>
      <c r="Q20" s="3">
        <v>1500</v>
      </c>
      <c r="R20" s="3">
        <f t="shared" si="4"/>
        <v>2700</v>
      </c>
      <c r="S20" s="5">
        <f t="shared" si="5"/>
        <v>2100</v>
      </c>
      <c r="T20" s="5">
        <f t="shared" si="6"/>
        <v>1500</v>
      </c>
      <c r="U20" s="5">
        <f t="shared" si="7"/>
        <v>3600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600</v>
      </c>
      <c r="L21" s="3">
        <f t="shared" si="2"/>
        <v>600</v>
      </c>
      <c r="M21" s="3">
        <v>900</v>
      </c>
      <c r="N21" s="3">
        <v>0</v>
      </c>
      <c r="O21" s="3">
        <f t="shared" si="3"/>
        <v>900</v>
      </c>
      <c r="P21" s="3">
        <v>1500</v>
      </c>
      <c r="Q21" s="3">
        <v>900</v>
      </c>
      <c r="R21" s="3">
        <f t="shared" si="4"/>
        <v>2400</v>
      </c>
      <c r="S21" s="5">
        <f t="shared" si="5"/>
        <v>2400</v>
      </c>
      <c r="T21" s="5">
        <f t="shared" si="6"/>
        <v>1500</v>
      </c>
      <c r="U21" s="5">
        <f t="shared" si="7"/>
        <v>3900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900</v>
      </c>
      <c r="R22" s="3">
        <f t="shared" si="4"/>
        <v>900</v>
      </c>
      <c r="S22" s="5">
        <f t="shared" si="5"/>
        <v>0</v>
      </c>
      <c r="T22" s="5">
        <f t="shared" si="6"/>
        <v>900</v>
      </c>
      <c r="U22" s="5">
        <f t="shared" si="7"/>
        <v>900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600</v>
      </c>
      <c r="E24" s="5">
        <f t="shared" si="8"/>
        <v>600</v>
      </c>
      <c r="F24" s="5">
        <f t="shared" si="8"/>
        <v>1200</v>
      </c>
      <c r="G24" s="5">
        <f t="shared" si="8"/>
        <v>300</v>
      </c>
      <c r="H24" s="5">
        <f t="shared" si="8"/>
        <v>0</v>
      </c>
      <c r="I24" s="5">
        <f t="shared" si="8"/>
        <v>300</v>
      </c>
      <c r="J24" s="5">
        <v>0</v>
      </c>
      <c r="K24" s="5">
        <f t="shared" si="8"/>
        <v>900</v>
      </c>
      <c r="L24" s="5">
        <f t="shared" si="8"/>
        <v>2400</v>
      </c>
      <c r="M24" s="5">
        <f t="shared" si="8"/>
        <v>6900</v>
      </c>
      <c r="N24" s="5">
        <f t="shared" si="8"/>
        <v>3300</v>
      </c>
      <c r="O24" s="5">
        <f t="shared" si="8"/>
        <v>10200</v>
      </c>
      <c r="P24" s="5">
        <f t="shared" si="8"/>
        <v>9300</v>
      </c>
      <c r="Q24" s="5">
        <f t="shared" si="8"/>
        <v>7200</v>
      </c>
      <c r="R24" s="5">
        <f t="shared" si="8"/>
        <v>16500</v>
      </c>
      <c r="S24" s="5">
        <f t="shared" si="5"/>
        <v>17100</v>
      </c>
      <c r="T24" s="5">
        <f t="shared" si="6"/>
        <v>12000</v>
      </c>
      <c r="U24" s="5">
        <f t="shared" si="7"/>
        <v>29100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19" t="s">
        <v>136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3"/>
      <c r="E2" s="33"/>
      <c r="F2" s="33"/>
      <c r="G2" s="33"/>
      <c r="H2" s="33"/>
      <c r="I2" s="33"/>
      <c r="J2" s="33"/>
      <c r="K2" s="49" t="s">
        <v>49</v>
      </c>
      <c r="L2" s="33"/>
      <c r="M2" s="33"/>
      <c r="N2" s="33"/>
      <c r="O2" s="33"/>
      <c r="P2" s="33"/>
      <c r="Q2" s="33"/>
      <c r="R2" s="33"/>
      <c r="S2" s="11"/>
      <c r="T2" s="11"/>
      <c r="U2" s="11"/>
      <c r="V2" s="11"/>
      <c r="W2" s="11"/>
    </row>
    <row r="3" spans="1:23" ht="12.75">
      <c r="A3" s="11"/>
      <c r="B3" s="11"/>
      <c r="C3" s="11"/>
      <c r="D3" s="33"/>
      <c r="E3" s="36" t="s">
        <v>6</v>
      </c>
      <c r="F3" s="37"/>
      <c r="G3" s="34"/>
      <c r="H3" s="44" t="s">
        <v>8</v>
      </c>
      <c r="I3" s="45"/>
      <c r="J3" s="40"/>
      <c r="K3" s="36" t="s">
        <v>9</v>
      </c>
      <c r="L3" s="40"/>
      <c r="M3" s="34"/>
      <c r="N3" s="44" t="s">
        <v>10</v>
      </c>
      <c r="O3" s="45"/>
      <c r="P3" s="38"/>
      <c r="Q3" s="39" t="s">
        <v>11</v>
      </c>
      <c r="R3" s="41"/>
      <c r="S3" s="11"/>
      <c r="T3" s="11"/>
      <c r="U3" s="11"/>
      <c r="V3" s="11"/>
      <c r="W3" s="11"/>
    </row>
    <row r="4" spans="1:23" ht="12.75">
      <c r="A4" s="11"/>
      <c r="B4" s="11"/>
      <c r="C4" s="11"/>
      <c r="D4" s="35"/>
      <c r="E4" s="25" t="s">
        <v>7</v>
      </c>
      <c r="F4" s="43"/>
      <c r="G4" s="42"/>
      <c r="H4" s="25" t="s">
        <v>42</v>
      </c>
      <c r="I4" s="33"/>
      <c r="J4" s="33"/>
      <c r="K4" s="25" t="s">
        <v>43</v>
      </c>
      <c r="L4" s="33"/>
      <c r="M4" s="34"/>
      <c r="N4" s="46" t="s">
        <v>44</v>
      </c>
      <c r="O4" s="45"/>
      <c r="P4" s="33"/>
      <c r="Q4" s="47" t="s">
        <v>45</v>
      </c>
      <c r="R4" s="33"/>
      <c r="S4" s="11"/>
      <c r="T4" s="11"/>
      <c r="U4" s="11"/>
      <c r="V4" s="11"/>
      <c r="W4" s="11"/>
    </row>
    <row r="5" spans="1:27" ht="38.25">
      <c r="A5" s="11"/>
      <c r="B5" s="7" t="s">
        <v>0</v>
      </c>
      <c r="C5" s="7" t="s">
        <v>5</v>
      </c>
      <c r="D5" s="60" t="s">
        <v>134</v>
      </c>
      <c r="E5" s="60" t="s">
        <v>135</v>
      </c>
      <c r="F5" s="60" t="s">
        <v>4</v>
      </c>
      <c r="G5" s="60" t="s">
        <v>134</v>
      </c>
      <c r="H5" s="60" t="s">
        <v>135</v>
      </c>
      <c r="I5" s="60" t="s">
        <v>4</v>
      </c>
      <c r="J5" s="60" t="s">
        <v>134</v>
      </c>
      <c r="K5" s="60" t="s">
        <v>135</v>
      </c>
      <c r="L5" s="60" t="s">
        <v>4</v>
      </c>
      <c r="M5" s="60" t="s">
        <v>134</v>
      </c>
      <c r="N5" s="60" t="s">
        <v>135</v>
      </c>
      <c r="O5" s="60" t="s">
        <v>4</v>
      </c>
      <c r="P5" s="60" t="s">
        <v>134</v>
      </c>
      <c r="Q5" s="60" t="s">
        <v>135</v>
      </c>
      <c r="R5" s="60" t="s">
        <v>4</v>
      </c>
      <c r="S5" s="60" t="str">
        <f>P5&amp;" Total"</f>
        <v>NORTH-BOUND Total</v>
      </c>
      <c r="T5" s="60" t="str">
        <f>Q5&amp;" Total"</f>
        <v>SOUTH-BOUND Total</v>
      </c>
      <c r="U5" s="60" t="s">
        <v>4</v>
      </c>
      <c r="V5" s="7" t="s">
        <v>5</v>
      </c>
      <c r="W5" s="11"/>
      <c r="X5" s="30"/>
      <c r="Y5" s="30"/>
      <c r="Z5" s="30"/>
      <c r="AA5" s="30"/>
    </row>
    <row r="6" spans="1:27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0</v>
      </c>
      <c r="O6" s="3">
        <f>SUM(M6:N6)</f>
        <v>0</v>
      </c>
      <c r="P6" s="3">
        <v>0</v>
      </c>
      <c r="Q6" s="3">
        <v>0</v>
      </c>
      <c r="R6" s="3">
        <f>SUM(P6:Q6)</f>
        <v>0</v>
      </c>
      <c r="S6" s="5">
        <f>D6+G6+J6+M6+P6</f>
        <v>0</v>
      </c>
      <c r="T6" s="5">
        <f>E6+H6+K6+N6+Q6</f>
        <v>0</v>
      </c>
      <c r="U6" s="5">
        <f>S6+T6</f>
        <v>0</v>
      </c>
      <c r="V6" s="3" t="s">
        <v>55</v>
      </c>
      <c r="W6" s="11"/>
      <c r="X6" s="31"/>
      <c r="Y6" s="30"/>
      <c r="Z6" s="30"/>
      <c r="AA6" s="30"/>
    </row>
    <row r="7" spans="1:27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0</v>
      </c>
      <c r="H7" s="3">
        <v>0</v>
      </c>
      <c r="I7" s="3">
        <f aca="true" t="shared" si="1" ref="I7:I19"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 aca="true" t="shared" si="2" ref="O7:O22">SUM(M7:N7)</f>
        <v>0</v>
      </c>
      <c r="P7" s="3">
        <v>0</v>
      </c>
      <c r="Q7" s="3">
        <v>0</v>
      </c>
      <c r="R7" s="3">
        <f aca="true" t="shared" si="3" ref="R7:R22">SUM(P7:Q7)</f>
        <v>0</v>
      </c>
      <c r="S7" s="5">
        <f aca="true" t="shared" si="4" ref="S7:T23">D7+G7+J7+M7+P7</f>
        <v>0</v>
      </c>
      <c r="T7" s="5">
        <f t="shared" si="4"/>
        <v>0</v>
      </c>
      <c r="U7" s="5">
        <f aca="true" t="shared" si="5" ref="U7:U23">S7+T7</f>
        <v>0</v>
      </c>
      <c r="V7" s="3" t="s">
        <v>57</v>
      </c>
      <c r="W7" s="11"/>
      <c r="X7" s="31"/>
      <c r="Y7" s="30"/>
      <c r="Z7" s="30"/>
      <c r="AA7" s="30"/>
    </row>
    <row r="8" spans="1:27" ht="12.75">
      <c r="A8" s="11"/>
      <c r="B8" s="3" t="s">
        <v>58</v>
      </c>
      <c r="C8" s="3" t="s">
        <v>59</v>
      </c>
      <c r="D8" s="3">
        <v>0</v>
      </c>
      <c r="E8" s="3">
        <v>0</v>
      </c>
      <c r="F8" s="3">
        <f t="shared" si="0"/>
        <v>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t="shared" si="2"/>
        <v>0</v>
      </c>
      <c r="P8" s="3">
        <v>0</v>
      </c>
      <c r="Q8" s="3">
        <v>0</v>
      </c>
      <c r="R8" s="3">
        <f t="shared" si="3"/>
        <v>0</v>
      </c>
      <c r="S8" s="5">
        <f t="shared" si="4"/>
        <v>0</v>
      </c>
      <c r="T8" s="5">
        <f t="shared" si="4"/>
        <v>0</v>
      </c>
      <c r="U8" s="5">
        <f t="shared" si="5"/>
        <v>0</v>
      </c>
      <c r="V8" s="3" t="s">
        <v>59</v>
      </c>
      <c r="W8" s="11"/>
      <c r="X8" s="31"/>
      <c r="Y8" s="30"/>
      <c r="Z8" s="30"/>
      <c r="AA8" s="30"/>
    </row>
    <row r="9" spans="1:27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61</v>
      </c>
      <c r="W9" s="11"/>
      <c r="X9" s="31"/>
      <c r="Y9" s="30"/>
      <c r="Z9" s="30"/>
      <c r="AA9" s="30"/>
    </row>
    <row r="10" spans="1:27" ht="12.75">
      <c r="A10" s="11"/>
      <c r="B10" s="3" t="s">
        <v>62</v>
      </c>
      <c r="C10" s="3" t="s">
        <v>63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63</v>
      </c>
      <c r="W10" s="11"/>
      <c r="X10" s="31"/>
      <c r="Y10" s="30"/>
      <c r="Z10" s="30"/>
      <c r="AA10" s="30"/>
    </row>
    <row r="11" spans="1:27" ht="12.75">
      <c r="A11" s="11"/>
      <c r="B11" s="3" t="s">
        <v>64</v>
      </c>
      <c r="C11" s="3" t="s">
        <v>65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7200</v>
      </c>
      <c r="K11" s="3">
        <v>0</v>
      </c>
      <c r="L11" s="3">
        <f aca="true" t="shared" si="6" ref="L11:L22">SUM(J11:K11)</f>
        <v>7200</v>
      </c>
      <c r="M11" s="3">
        <v>22500</v>
      </c>
      <c r="N11" s="3">
        <v>22500</v>
      </c>
      <c r="O11" s="3">
        <f t="shared" si="2"/>
        <v>45000</v>
      </c>
      <c r="P11" s="3">
        <v>0</v>
      </c>
      <c r="Q11" s="3">
        <v>50400</v>
      </c>
      <c r="R11" s="3">
        <f t="shared" si="3"/>
        <v>50400</v>
      </c>
      <c r="S11" s="5">
        <f t="shared" si="4"/>
        <v>29700</v>
      </c>
      <c r="T11" s="5">
        <f t="shared" si="4"/>
        <v>72900</v>
      </c>
      <c r="U11" s="5">
        <f t="shared" si="5"/>
        <v>102600</v>
      </c>
      <c r="V11" s="3" t="s">
        <v>65</v>
      </c>
      <c r="W11" s="11"/>
      <c r="X11" s="31"/>
      <c r="Y11" s="30"/>
      <c r="Z11" s="30"/>
      <c r="AA11" s="30"/>
    </row>
    <row r="12" spans="1:27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7200</v>
      </c>
      <c r="K12" s="3">
        <v>0</v>
      </c>
      <c r="L12" s="3">
        <f t="shared" si="6"/>
        <v>7200</v>
      </c>
      <c r="M12" s="3">
        <v>0</v>
      </c>
      <c r="N12" s="3">
        <v>7500</v>
      </c>
      <c r="O12" s="3">
        <f t="shared" si="2"/>
        <v>7500</v>
      </c>
      <c r="P12" s="3">
        <v>0</v>
      </c>
      <c r="Q12" s="3">
        <v>0</v>
      </c>
      <c r="R12" s="3">
        <f t="shared" si="3"/>
        <v>0</v>
      </c>
      <c r="S12" s="5">
        <f t="shared" si="4"/>
        <v>7200</v>
      </c>
      <c r="T12" s="5">
        <f t="shared" si="4"/>
        <v>7500</v>
      </c>
      <c r="U12" s="5">
        <f t="shared" si="5"/>
        <v>14700</v>
      </c>
      <c r="V12" s="3" t="s">
        <v>67</v>
      </c>
      <c r="W12" s="11"/>
      <c r="X12" s="31"/>
      <c r="Y12" s="30"/>
      <c r="Z12" s="30"/>
      <c r="AA12" s="30"/>
    </row>
    <row r="13" spans="1:27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25200</v>
      </c>
      <c r="Q13" s="3">
        <v>0</v>
      </c>
      <c r="R13" s="3">
        <f t="shared" si="3"/>
        <v>25200</v>
      </c>
      <c r="S13" s="5">
        <f t="shared" si="4"/>
        <v>25200</v>
      </c>
      <c r="T13" s="5">
        <f t="shared" si="4"/>
        <v>0</v>
      </c>
      <c r="U13" s="5">
        <f t="shared" si="5"/>
        <v>25200</v>
      </c>
      <c r="V13" s="3" t="s">
        <v>69</v>
      </c>
      <c r="W13" s="11"/>
      <c r="X13" s="31"/>
      <c r="Y13" s="30"/>
      <c r="Z13" s="30"/>
      <c r="AA13" s="30"/>
    </row>
    <row r="14" spans="1:27" ht="12.75">
      <c r="A14" s="11"/>
      <c r="B14" s="3" t="s">
        <v>70</v>
      </c>
      <c r="C14" s="3" t="s">
        <v>71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71</v>
      </c>
      <c r="W14" s="11"/>
      <c r="X14" s="31"/>
      <c r="Y14" s="30"/>
      <c r="Z14" s="30"/>
      <c r="AA14" s="30"/>
    </row>
    <row r="15" spans="1:27" ht="12.75">
      <c r="A15" s="11"/>
      <c r="B15" s="3" t="s">
        <v>72</v>
      </c>
      <c r="C15" s="3" t="s">
        <v>73</v>
      </c>
      <c r="D15" s="3">
        <v>2400</v>
      </c>
      <c r="E15" s="3">
        <v>0</v>
      </c>
      <c r="F15" s="3">
        <f t="shared" si="0"/>
        <v>2400</v>
      </c>
      <c r="G15" s="3">
        <v>5400</v>
      </c>
      <c r="H15" s="3">
        <v>0</v>
      </c>
      <c r="I15" s="3">
        <f t="shared" si="1"/>
        <v>5400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7800</v>
      </c>
      <c r="T15" s="5">
        <f t="shared" si="4"/>
        <v>0</v>
      </c>
      <c r="U15" s="5">
        <f t="shared" si="5"/>
        <v>7800</v>
      </c>
      <c r="V15" s="3" t="s">
        <v>73</v>
      </c>
      <c r="W15" s="11"/>
      <c r="X15" s="31"/>
      <c r="Y15" s="30"/>
      <c r="Z15" s="30"/>
      <c r="AA15" s="30"/>
    </row>
    <row r="16" spans="1:27" ht="12.75">
      <c r="A16" s="11"/>
      <c r="B16" s="3" t="s">
        <v>74</v>
      </c>
      <c r="C16" s="3" t="s">
        <v>75</v>
      </c>
      <c r="D16" s="3">
        <v>2400</v>
      </c>
      <c r="E16" s="3">
        <v>4800</v>
      </c>
      <c r="F16" s="3">
        <f t="shared" si="0"/>
        <v>7200</v>
      </c>
      <c r="G16" s="3">
        <v>0</v>
      </c>
      <c r="H16" s="3">
        <v>0</v>
      </c>
      <c r="I16" s="3">
        <f t="shared" si="1"/>
        <v>0</v>
      </c>
      <c r="J16" s="3">
        <v>7200</v>
      </c>
      <c r="K16" s="3">
        <v>7200</v>
      </c>
      <c r="L16" s="3">
        <f t="shared" si="6"/>
        <v>14400</v>
      </c>
      <c r="M16" s="3">
        <v>52500</v>
      </c>
      <c r="N16" s="3">
        <v>45000</v>
      </c>
      <c r="O16" s="3">
        <f t="shared" si="2"/>
        <v>97500</v>
      </c>
      <c r="P16" s="3">
        <v>8400</v>
      </c>
      <c r="Q16" s="3">
        <v>33600</v>
      </c>
      <c r="R16" s="3">
        <f t="shared" si="3"/>
        <v>42000</v>
      </c>
      <c r="S16" s="5">
        <f t="shared" si="4"/>
        <v>70500</v>
      </c>
      <c r="T16" s="5">
        <f t="shared" si="4"/>
        <v>90600</v>
      </c>
      <c r="U16" s="5">
        <f t="shared" si="5"/>
        <v>161100</v>
      </c>
      <c r="V16" s="3" t="s">
        <v>75</v>
      </c>
      <c r="W16" s="11"/>
      <c r="X16" s="31"/>
      <c r="Y16" s="30"/>
      <c r="Z16" s="30"/>
      <c r="AA16" s="30"/>
    </row>
    <row r="17" spans="1:27" ht="12.75">
      <c r="A17" s="11"/>
      <c r="B17" s="3" t="s">
        <v>76</v>
      </c>
      <c r="C17" s="3" t="s">
        <v>77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6"/>
        <v>0</v>
      </c>
      <c r="M17" s="3">
        <v>7500</v>
      </c>
      <c r="N17" s="3">
        <v>0</v>
      </c>
      <c r="O17" s="3">
        <f t="shared" si="2"/>
        <v>7500</v>
      </c>
      <c r="P17" s="3">
        <v>0</v>
      </c>
      <c r="Q17" s="3">
        <v>0</v>
      </c>
      <c r="R17" s="3">
        <f t="shared" si="3"/>
        <v>0</v>
      </c>
      <c r="S17" s="5">
        <f t="shared" si="4"/>
        <v>7500</v>
      </c>
      <c r="T17" s="5">
        <f t="shared" si="4"/>
        <v>0</v>
      </c>
      <c r="U17" s="5">
        <f t="shared" si="5"/>
        <v>7500</v>
      </c>
      <c r="V17" s="3" t="s">
        <v>77</v>
      </c>
      <c r="W17" s="11"/>
      <c r="X17" s="31"/>
      <c r="Y17" s="30"/>
      <c r="Z17" s="30"/>
      <c r="AA17" s="30"/>
    </row>
    <row r="18" spans="1:27" ht="12.75">
      <c r="A18" s="11"/>
      <c r="B18" s="3" t="s">
        <v>78</v>
      </c>
      <c r="C18" s="3" t="s">
        <v>79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 t="s">
        <v>79</v>
      </c>
      <c r="W18" s="11"/>
      <c r="X18" s="31"/>
      <c r="Y18" s="30"/>
      <c r="Z18" s="30"/>
      <c r="AA18" s="30"/>
    </row>
    <row r="19" spans="1:27" ht="12.75">
      <c r="A19" s="11"/>
      <c r="B19" s="3" t="s">
        <v>80</v>
      </c>
      <c r="C19" s="3" t="s">
        <v>81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22500</v>
      </c>
      <c r="N19" s="3">
        <v>0</v>
      </c>
      <c r="O19" s="3">
        <f t="shared" si="2"/>
        <v>22500</v>
      </c>
      <c r="P19" s="3">
        <v>33600</v>
      </c>
      <c r="Q19" s="3">
        <v>42000</v>
      </c>
      <c r="R19" s="3">
        <f t="shared" si="3"/>
        <v>75600</v>
      </c>
      <c r="S19" s="5">
        <f t="shared" si="4"/>
        <v>56100</v>
      </c>
      <c r="T19" s="5">
        <f t="shared" si="4"/>
        <v>42000</v>
      </c>
      <c r="U19" s="5">
        <f t="shared" si="5"/>
        <v>98100</v>
      </c>
      <c r="V19" s="3" t="s">
        <v>81</v>
      </c>
      <c r="W19" s="11"/>
      <c r="X19" s="31"/>
      <c r="Y19" s="30"/>
      <c r="Z19" s="30"/>
      <c r="AA19" s="30"/>
    </row>
    <row r="20" spans="1:27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>SUM(G20:H20)</f>
        <v>0</v>
      </c>
      <c r="J20" s="3">
        <v>0</v>
      </c>
      <c r="K20" s="3">
        <v>14400</v>
      </c>
      <c r="L20" s="3">
        <f t="shared" si="6"/>
        <v>14400</v>
      </c>
      <c r="M20" s="3">
        <v>22500</v>
      </c>
      <c r="N20" s="3">
        <v>0</v>
      </c>
      <c r="O20" s="3">
        <f t="shared" si="2"/>
        <v>22500</v>
      </c>
      <c r="P20" s="3">
        <v>42000</v>
      </c>
      <c r="Q20" s="3">
        <v>25200</v>
      </c>
      <c r="R20" s="3">
        <f t="shared" si="3"/>
        <v>67200</v>
      </c>
      <c r="S20" s="5">
        <f t="shared" si="4"/>
        <v>64500</v>
      </c>
      <c r="T20" s="5">
        <f t="shared" si="4"/>
        <v>39600</v>
      </c>
      <c r="U20" s="5">
        <f t="shared" si="5"/>
        <v>104100</v>
      </c>
      <c r="V20" s="3" t="s">
        <v>83</v>
      </c>
      <c r="W20" s="11"/>
      <c r="X20" s="31"/>
      <c r="Y20" s="30"/>
      <c r="Z20" s="30"/>
      <c r="AA20" s="30"/>
    </row>
    <row r="21" spans="1:27" ht="12.75">
      <c r="A21" s="11"/>
      <c r="B21" s="3" t="s">
        <v>84</v>
      </c>
      <c r="C21" s="3" t="s">
        <v>85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25200</v>
      </c>
      <c r="R21" s="3">
        <f t="shared" si="3"/>
        <v>25200</v>
      </c>
      <c r="S21" s="5">
        <f t="shared" si="4"/>
        <v>0</v>
      </c>
      <c r="T21" s="5">
        <f t="shared" si="4"/>
        <v>25200</v>
      </c>
      <c r="U21" s="5">
        <f t="shared" si="5"/>
        <v>25200</v>
      </c>
      <c r="V21" s="3" t="s">
        <v>85</v>
      </c>
      <c r="W21" s="11"/>
      <c r="X21" s="31"/>
      <c r="Y21" s="30"/>
      <c r="Z21" s="30"/>
      <c r="AA21" s="30"/>
    </row>
    <row r="22" spans="1:27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 t="s">
        <v>87</v>
      </c>
      <c r="W22" s="11"/>
      <c r="X22" s="31"/>
      <c r="Y22" s="30"/>
      <c r="Z22" s="30"/>
      <c r="AA22" s="30"/>
    </row>
    <row r="23" spans="1:27" ht="12.75">
      <c r="A23" s="11"/>
      <c r="B23" s="3"/>
      <c r="C23" s="5" t="s">
        <v>12</v>
      </c>
      <c r="D23" s="5">
        <f aca="true" t="shared" si="7" ref="D23:R23">SUM(D6:D22)</f>
        <v>4800</v>
      </c>
      <c r="E23" s="5">
        <f t="shared" si="7"/>
        <v>4800</v>
      </c>
      <c r="F23" s="5">
        <f t="shared" si="7"/>
        <v>9600</v>
      </c>
      <c r="G23" s="5">
        <f t="shared" si="7"/>
        <v>5400</v>
      </c>
      <c r="H23" s="5">
        <f t="shared" si="7"/>
        <v>0</v>
      </c>
      <c r="I23" s="5">
        <f t="shared" si="7"/>
        <v>5400</v>
      </c>
      <c r="J23" s="5">
        <v>0</v>
      </c>
      <c r="K23" s="5">
        <f t="shared" si="7"/>
        <v>21600</v>
      </c>
      <c r="L23" s="5">
        <f t="shared" si="7"/>
        <v>43200</v>
      </c>
      <c r="M23" s="5">
        <f t="shared" si="7"/>
        <v>127500</v>
      </c>
      <c r="N23" s="5">
        <f t="shared" si="7"/>
        <v>75000</v>
      </c>
      <c r="O23" s="5">
        <f t="shared" si="7"/>
        <v>202500</v>
      </c>
      <c r="P23" s="5">
        <f t="shared" si="7"/>
        <v>109200</v>
      </c>
      <c r="Q23" s="5">
        <f t="shared" si="7"/>
        <v>176400</v>
      </c>
      <c r="R23" s="5">
        <f t="shared" si="7"/>
        <v>285600</v>
      </c>
      <c r="S23" s="5">
        <f t="shared" si="4"/>
        <v>246900</v>
      </c>
      <c r="T23" s="5">
        <f t="shared" si="4"/>
        <v>277800</v>
      </c>
      <c r="U23" s="5">
        <f t="shared" si="5"/>
        <v>524700</v>
      </c>
      <c r="V23" s="5" t="s">
        <v>12</v>
      </c>
      <c r="W23" s="11"/>
      <c r="X23" s="31"/>
      <c r="Y23" s="30"/>
      <c r="Z23" s="30"/>
      <c r="AA23" s="30"/>
    </row>
    <row r="24" spans="1:2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30"/>
      <c r="Y24" s="30"/>
      <c r="Z24" s="30"/>
      <c r="AA24" s="30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9"/>
      <c r="K28" s="29"/>
      <c r="L28" s="2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136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8" t="s">
        <v>134</v>
      </c>
      <c r="E5" s="58" t="s">
        <v>135</v>
      </c>
      <c r="F5" s="59"/>
      <c r="G5" s="58" t="s">
        <v>134</v>
      </c>
      <c r="H5" s="58" t="s">
        <v>135</v>
      </c>
      <c r="I5" s="61"/>
      <c r="J5" s="58" t="s">
        <v>134</v>
      </c>
      <c r="K5" s="58" t="s">
        <v>135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300</v>
      </c>
      <c r="E6" s="4">
        <v>0</v>
      </c>
      <c r="F6" s="11"/>
      <c r="G6" s="4">
        <v>300</v>
      </c>
      <c r="H6" s="4">
        <v>0</v>
      </c>
      <c r="I6" s="12"/>
      <c r="J6" s="4">
        <v>12.5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300</v>
      </c>
      <c r="E7" s="4">
        <v>0</v>
      </c>
      <c r="F7" s="11"/>
      <c r="G7" s="4">
        <v>600</v>
      </c>
      <c r="H7" s="4">
        <v>0</v>
      </c>
      <c r="I7" s="12"/>
      <c r="J7" s="4">
        <v>12.5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1800</v>
      </c>
      <c r="E9" s="4">
        <v>600</v>
      </c>
      <c r="F9" s="11"/>
      <c r="G9" s="4">
        <v>3600</v>
      </c>
      <c r="H9" s="4">
        <v>1200</v>
      </c>
      <c r="I9" s="12"/>
      <c r="J9" s="4">
        <v>75</v>
      </c>
      <c r="K9" s="4">
        <v>40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900</v>
      </c>
      <c r="F10" s="11"/>
      <c r="G10" s="4">
        <v>0</v>
      </c>
      <c r="H10" s="4">
        <v>2700</v>
      </c>
      <c r="I10" s="12"/>
      <c r="J10" s="4">
        <v>0</v>
      </c>
      <c r="K10" s="4">
        <v>60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2400</v>
      </c>
      <c r="E16" s="6">
        <f>SUM(E6:E15)</f>
        <v>1500</v>
      </c>
      <c r="F16" s="11"/>
      <c r="G16" s="6">
        <f>SUM(G6:G15)</f>
        <v>4500</v>
      </c>
      <c r="H16" s="6">
        <f>SUM(H6:H15)</f>
        <v>3900</v>
      </c>
      <c r="I16" s="12"/>
      <c r="J16" s="6">
        <f>SUM(J6:J15)</f>
        <v>100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0.421875" style="0" customWidth="1"/>
  </cols>
  <sheetData>
    <row r="1" spans="1:46" ht="12.75">
      <c r="A1" s="11"/>
      <c r="B1" s="11"/>
      <c r="C1" s="19" t="s">
        <v>136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2"/>
      <c r="B3" s="62"/>
      <c r="C3" s="63" t="s">
        <v>137</v>
      </c>
      <c r="D3" s="63"/>
      <c r="E3" s="63"/>
      <c r="F3" s="63"/>
      <c r="G3" s="63"/>
      <c r="H3" s="63"/>
      <c r="I3" s="63"/>
      <c r="J3" s="63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4" t="s">
        <v>138</v>
      </c>
      <c r="D4" s="65"/>
      <c r="E4" s="65"/>
      <c r="F4" s="65"/>
      <c r="G4" s="65"/>
      <c r="H4" s="65"/>
      <c r="I4" s="65"/>
      <c r="J4" s="65"/>
      <c r="K4" s="65"/>
      <c r="L4" s="65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6"/>
      <c r="D5" s="67"/>
      <c r="E5" s="67"/>
      <c r="F5" s="67"/>
      <c r="G5" s="67"/>
      <c r="H5" s="67"/>
      <c r="I5" s="67"/>
      <c r="J5" s="67"/>
      <c r="K5" s="67"/>
      <c r="L5" s="67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139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46" ht="12.75">
      <c r="A7" s="11"/>
      <c r="B7" s="11"/>
      <c r="C7" s="31" t="s">
        <v>130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11"/>
      <c r="C8" s="31" t="s">
        <v>131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31" t="s">
        <v>132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31" t="s">
        <v>133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.75">
      <c r="A12" s="11"/>
      <c r="B12" s="11"/>
      <c r="C12" s="11"/>
      <c r="D12" s="33"/>
      <c r="E12" s="33"/>
      <c r="F12" s="33"/>
      <c r="G12" s="33"/>
      <c r="H12" s="33"/>
      <c r="I12" s="33"/>
      <c r="J12" s="33"/>
      <c r="K12" s="49" t="s">
        <v>53</v>
      </c>
      <c r="L12" s="33"/>
      <c r="M12" s="33"/>
      <c r="N12" s="33"/>
      <c r="O12" s="33"/>
      <c r="P12" s="33"/>
      <c r="Q12" s="33"/>
      <c r="R12" s="3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1"/>
      <c r="D13" s="33"/>
      <c r="E13" s="36" t="s">
        <v>6</v>
      </c>
      <c r="F13" s="37"/>
      <c r="G13" s="34"/>
      <c r="H13" s="44" t="s">
        <v>8</v>
      </c>
      <c r="I13" s="45"/>
      <c r="J13" s="40"/>
      <c r="K13" s="36" t="s">
        <v>9</v>
      </c>
      <c r="L13" s="40"/>
      <c r="M13" s="34"/>
      <c r="N13" s="44" t="s">
        <v>10</v>
      </c>
      <c r="O13" s="45"/>
      <c r="P13" s="38"/>
      <c r="Q13" s="39" t="s">
        <v>11</v>
      </c>
      <c r="R13" s="4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11"/>
      <c r="C14" s="11"/>
      <c r="D14" s="35"/>
      <c r="E14" s="25" t="s">
        <v>7</v>
      </c>
      <c r="F14" s="43"/>
      <c r="G14" s="42"/>
      <c r="H14" s="25" t="s">
        <v>42</v>
      </c>
      <c r="I14" s="33"/>
      <c r="J14" s="33"/>
      <c r="K14" s="25" t="s">
        <v>43</v>
      </c>
      <c r="L14" s="33"/>
      <c r="M14" s="34"/>
      <c r="N14" s="46" t="s">
        <v>44</v>
      </c>
      <c r="O14" s="45"/>
      <c r="P14" s="33"/>
      <c r="Q14" s="47" t="s">
        <v>45</v>
      </c>
      <c r="R14" s="3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38.25">
      <c r="A15" s="11"/>
      <c r="B15" s="7" t="s">
        <v>0</v>
      </c>
      <c r="C15" s="7" t="s">
        <v>114</v>
      </c>
      <c r="D15" s="60" t="s">
        <v>134</v>
      </c>
      <c r="E15" s="60" t="s">
        <v>135</v>
      </c>
      <c r="F15" s="60" t="s">
        <v>4</v>
      </c>
      <c r="G15" s="60" t="s">
        <v>134</v>
      </c>
      <c r="H15" s="60" t="s">
        <v>135</v>
      </c>
      <c r="I15" s="60" t="s">
        <v>4</v>
      </c>
      <c r="J15" s="60" t="s">
        <v>134</v>
      </c>
      <c r="K15" s="60" t="s">
        <v>135</v>
      </c>
      <c r="L15" s="60" t="s">
        <v>4</v>
      </c>
      <c r="M15" s="60" t="s">
        <v>134</v>
      </c>
      <c r="N15" s="60" t="s">
        <v>135</v>
      </c>
      <c r="O15" s="60" t="s">
        <v>4</v>
      </c>
      <c r="P15" s="60" t="s">
        <v>134</v>
      </c>
      <c r="Q15" s="60" t="s">
        <v>135</v>
      </c>
      <c r="R15" s="60" t="s">
        <v>4</v>
      </c>
      <c r="S15" s="60" t="str">
        <f>P15&amp;" Total"</f>
        <v>NORTH-BOUND Total</v>
      </c>
      <c r="T15" s="60" t="str">
        <f>Q15&amp;" Total"</f>
        <v>SOUTH-BOUND Total</v>
      </c>
      <c r="U15" s="60" t="s">
        <v>4</v>
      </c>
      <c r="V15" s="7" t="s">
        <v>114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>
        <v>1075</v>
      </c>
      <c r="C16" s="3" t="s">
        <v>130</v>
      </c>
      <c r="D16" s="3">
        <v>0</v>
      </c>
      <c r="E16" s="3">
        <v>0</v>
      </c>
      <c r="F16" s="3">
        <f>SUM(D16:E16)</f>
        <v>0</v>
      </c>
      <c r="G16" s="3">
        <v>0</v>
      </c>
      <c r="H16" s="3">
        <v>0</v>
      </c>
      <c r="I16" s="3">
        <f>SUM(G16:H16)</f>
        <v>0</v>
      </c>
      <c r="J16" s="3">
        <v>7200</v>
      </c>
      <c r="K16" s="3">
        <v>0</v>
      </c>
      <c r="L16" s="3">
        <f>SUM(J16:K16)</f>
        <v>7200</v>
      </c>
      <c r="M16" s="3">
        <v>22500</v>
      </c>
      <c r="N16" s="3">
        <v>7500</v>
      </c>
      <c r="O16" s="3">
        <f>SUM(M16:N16)</f>
        <v>30000</v>
      </c>
      <c r="P16" s="3">
        <v>0</v>
      </c>
      <c r="Q16" s="3">
        <v>16800</v>
      </c>
      <c r="R16" s="3">
        <f>SUM(P16:Q16)</f>
        <v>16800</v>
      </c>
      <c r="S16" s="5">
        <f>D16+G16+J16+M16+P16</f>
        <v>29700</v>
      </c>
      <c r="T16" s="5">
        <f>E16+H16+K16+N16+Q16</f>
        <v>24300</v>
      </c>
      <c r="U16" s="5">
        <f>S16+T16</f>
        <v>54000</v>
      </c>
      <c r="V16" s="3" t="s">
        <v>130</v>
      </c>
      <c r="W16" s="11" t="s">
        <v>140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>
        <v>1170</v>
      </c>
      <c r="C17" s="3" t="s">
        <v>131</v>
      </c>
      <c r="D17" s="3">
        <v>0</v>
      </c>
      <c r="E17" s="3">
        <v>0</v>
      </c>
      <c r="F17" s="3">
        <f aca="true" t="shared" si="0" ref="F17:F41">SUM(D17:E17)</f>
        <v>0</v>
      </c>
      <c r="G17" s="3">
        <v>0</v>
      </c>
      <c r="H17" s="3">
        <v>0</v>
      </c>
      <c r="I17" s="3">
        <f aca="true" t="shared" si="1" ref="I17:I29">SUM(G17:H17)</f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aca="true" t="shared" si="2" ref="O17:O41">SUM(M17:N17)</f>
        <v>0</v>
      </c>
      <c r="P17" s="3">
        <v>25200</v>
      </c>
      <c r="Q17" s="3">
        <v>0</v>
      </c>
      <c r="R17" s="3">
        <f aca="true" t="shared" si="3" ref="R17:R41">SUM(P17:Q17)</f>
        <v>25200</v>
      </c>
      <c r="S17" s="5">
        <f aca="true" t="shared" si="4" ref="S17:T42">D17+G17+J17+M17+P17</f>
        <v>25200</v>
      </c>
      <c r="T17" s="5">
        <f t="shared" si="4"/>
        <v>0</v>
      </c>
      <c r="U17" s="5">
        <f aca="true" t="shared" si="5" ref="U17:U42">S17+T17</f>
        <v>25200</v>
      </c>
      <c r="V17" s="3" t="s">
        <v>131</v>
      </c>
      <c r="W17" s="11" t="s">
        <v>140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>
        <v>1203</v>
      </c>
      <c r="C18" s="3" t="s">
        <v>132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7500</v>
      </c>
      <c r="N18" s="3">
        <v>15000</v>
      </c>
      <c r="O18" s="3">
        <f t="shared" si="2"/>
        <v>22500</v>
      </c>
      <c r="P18" s="3">
        <v>0</v>
      </c>
      <c r="Q18" s="3">
        <v>16800</v>
      </c>
      <c r="R18" s="3">
        <f t="shared" si="3"/>
        <v>16800</v>
      </c>
      <c r="S18" s="5">
        <f t="shared" si="4"/>
        <v>7500</v>
      </c>
      <c r="T18" s="5">
        <f t="shared" si="4"/>
        <v>31800</v>
      </c>
      <c r="U18" s="5">
        <f t="shared" si="5"/>
        <v>39300</v>
      </c>
      <c r="V18" s="3" t="s">
        <v>132</v>
      </c>
      <c r="W18" s="11" t="s">
        <v>140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>
        <v>1999</v>
      </c>
      <c r="C19" s="3" t="s">
        <v>133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16800</v>
      </c>
      <c r="R19" s="3">
        <f t="shared" si="3"/>
        <v>16800</v>
      </c>
      <c r="S19" s="5">
        <f t="shared" si="4"/>
        <v>0</v>
      </c>
      <c r="T19" s="5">
        <f t="shared" si="4"/>
        <v>16800</v>
      </c>
      <c r="U19" s="5">
        <f t="shared" si="5"/>
        <v>16800</v>
      </c>
      <c r="V19" s="3" t="s">
        <v>133</v>
      </c>
      <c r="W19" s="11" t="s">
        <v>140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aca="true" t="shared" si="6" ref="L21:L41">SUM(J21:K21)</f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>SUM(G31:H31)</f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aca="true" t="shared" si="7" ref="F32:F40">SUM(D32:E32)</f>
        <v>0</v>
      </c>
      <c r="G32" s="3">
        <v>0</v>
      </c>
      <c r="H32" s="3">
        <v>0</v>
      </c>
      <c r="I32" s="3">
        <f aca="true" t="shared" si="8" ref="I32:I40">SUM(G32:H32)</f>
        <v>0</v>
      </c>
      <c r="J32" s="3">
        <v>0</v>
      </c>
      <c r="K32" s="3">
        <v>0</v>
      </c>
      <c r="L32" s="3">
        <f aca="true" t="shared" si="9" ref="L32:L40">SUM(J32:K32)</f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t="shared" si="7"/>
        <v>0</v>
      </c>
      <c r="G35" s="3">
        <v>0</v>
      </c>
      <c r="H35" s="3">
        <v>0</v>
      </c>
      <c r="I35" s="3">
        <f t="shared" si="8"/>
        <v>0</v>
      </c>
      <c r="J35" s="3">
        <v>0</v>
      </c>
      <c r="K35" s="3">
        <v>0</v>
      </c>
      <c r="L35" s="3">
        <f t="shared" si="9"/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aca="true" t="shared" si="10" ref="S36:T38">D36+G36+J36+M36+P36</f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10"/>
        <v>0</v>
      </c>
      <c r="T37" s="5">
        <f t="shared" si="10"/>
        <v>0</v>
      </c>
      <c r="U37" s="5">
        <f>S37+T37</f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>SUM(D38:E38)</f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>SUM(J38:K38)</f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10"/>
        <v>0</v>
      </c>
      <c r="T38" s="5">
        <f t="shared" si="10"/>
        <v>0</v>
      </c>
      <c r="U38" s="5">
        <f>S38+T38</f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7"/>
        <v>0</v>
      </c>
      <c r="G40" s="3">
        <v>0</v>
      </c>
      <c r="H40" s="3">
        <v>0</v>
      </c>
      <c r="I40" s="3">
        <f t="shared" si="8"/>
        <v>0</v>
      </c>
      <c r="J40" s="3">
        <v>0</v>
      </c>
      <c r="K40" s="3">
        <v>0</v>
      </c>
      <c r="L40" s="3">
        <f t="shared" si="9"/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 t="shared" si="0"/>
        <v>0</v>
      </c>
      <c r="G41" s="3">
        <v>0</v>
      </c>
      <c r="H41" s="3">
        <v>0</v>
      </c>
      <c r="I41" s="3">
        <f>SUM(G41:H41)</f>
        <v>0</v>
      </c>
      <c r="J41" s="3">
        <v>0</v>
      </c>
      <c r="K41" s="3">
        <v>0</v>
      </c>
      <c r="L41" s="3">
        <f t="shared" si="6"/>
        <v>0</v>
      </c>
      <c r="M41" s="3">
        <v>0</v>
      </c>
      <c r="N41" s="3">
        <v>0</v>
      </c>
      <c r="O41" s="3">
        <f t="shared" si="2"/>
        <v>0</v>
      </c>
      <c r="P41" s="3">
        <v>0</v>
      </c>
      <c r="Q41" s="3">
        <v>0</v>
      </c>
      <c r="R41" s="3">
        <f t="shared" si="3"/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5" t="s">
        <v>12</v>
      </c>
      <c r="D42" s="5">
        <f aca="true" t="shared" si="11" ref="D42:R42">SUM(D16:D41)</f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7200</v>
      </c>
      <c r="K42" s="5">
        <f t="shared" si="11"/>
        <v>0</v>
      </c>
      <c r="L42" s="5">
        <f t="shared" si="11"/>
        <v>7200</v>
      </c>
      <c r="M42" s="5">
        <f t="shared" si="11"/>
        <v>30000</v>
      </c>
      <c r="N42" s="5">
        <f t="shared" si="11"/>
        <v>22500</v>
      </c>
      <c r="O42" s="5">
        <f t="shared" si="11"/>
        <v>52500</v>
      </c>
      <c r="P42" s="5">
        <f t="shared" si="11"/>
        <v>25200</v>
      </c>
      <c r="Q42" s="5">
        <f t="shared" si="11"/>
        <v>50400</v>
      </c>
      <c r="R42" s="5">
        <f t="shared" si="11"/>
        <v>75600</v>
      </c>
      <c r="S42" s="5">
        <f t="shared" si="4"/>
        <v>62400</v>
      </c>
      <c r="T42" s="5">
        <f t="shared" si="4"/>
        <v>72900</v>
      </c>
      <c r="U42" s="5">
        <f t="shared" si="5"/>
        <v>135300</v>
      </c>
      <c r="V42" s="5" t="s">
        <v>12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2007-09-24T10:35:56Z</dcterms:modified>
  <cp:category/>
  <cp:version/>
  <cp:contentType/>
  <cp:contentStatus/>
</cp:coreProperties>
</file>