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<sst xmlns="http://schemas.openxmlformats.org/spreadsheetml/2006/main" count="367" uniqueCount="133">
  <si>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</si>
  <si>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</si>
  <si>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</si>
  <si>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</si>
  <si>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</si>
  <si>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</si>
  <si>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</si>
  <si>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</si>
  <si>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</si>
  <si>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</si>
  <si>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</si>
  <si>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</si>
  <si>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</si>
  <si>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</si>
  <si>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</si>
  <si>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</si>
  <si>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</si>
  <si>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</si>
  <si>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</si>
  <si>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</si>
  <si>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</si>
  <si>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</si>
  <si>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</si>
  <si>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</si>
  <si>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</si>
  <si>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</si>
  <si>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</si>
  <si>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</si>
  <si>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</si>
  <si>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</si>
  <si>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</si>
  <si>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</si>
  <si>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</si>
  <si>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</si>
  <si>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</si>
  <si>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</si>
  <si>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</si>
  <si>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</si>
  <si>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</si>
  <si>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</si>
  <si>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</si>
  <si>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</si>
  <si>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</si>
  <si>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</si>
  <si>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</si>
  <si>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</si>
  <si>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</si>
  <si>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</si>
  <si>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</si>
  <si>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</si>
  <si>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</si>
  <si>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</si>
  <si>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</si>
  <si>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</si>
  <si>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</si>
  <si>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</si>
  <si>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</si>
  <si>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</si>
  <si>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</si>
  <si>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</si>
  <si>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</si>
  <si>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</si>
  <si>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</si>
  <si>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</si>
  <si>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</si>
  <si>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</si>
  <si>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</si>
  <si>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</si>
  <si>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</si>
  <si>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</si>
  <si>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</si>
  <si>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</si>
  <si>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</si>
  <si>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</si>
  <si>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</si>
  <si>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</si>
  <si>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</si>
  <si>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</si>
  <si>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</si>
  <si>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</si>
  <si>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</si>
  <si>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</si>
  <si>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</si>
  <si>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</si>
  <si>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</si>
  <si>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</si>
  <si>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</si>
  <si>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</si>
  <si>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</si>
  <si>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</si>
  <si>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</si>
  <si>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</si>
  <si>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</si>
  <si>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</si>
  <si>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</si>
  <si>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</si>
  <si>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</si>
  <si>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</si>
  <si>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</si>
  <si>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</si>
  <si>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</si>
  <si>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</si>
  <si>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</si>
  <si>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</si>
  <si>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</si>
  <si>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</si>
  <si>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</si>
  <si>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</si>
  <si>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</si>
  <si>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</si>
  <si>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</si>
  <si>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</si>
  <si>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</si>
  <si>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</si>
  <si>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</si>
  <si>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</si>
  <si>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</si>
  <si>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</si>
  <si>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</si>
  <si>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</si>
  <si>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</si>
  <si>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</si>
  <si>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</si>
  <si>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</si>
  <si>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</si>
  <si>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</si>
  <si>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</si>
  <si>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</si>
  <si>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</si>
  <si>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</si>
  <si>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EAST-BOUND</t>
  </si>
  <si>
    <t>WEST-BOUND</t>
  </si>
  <si>
    <t>016-R618-Hlobane-Ngome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</si>
</sst>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0" borderId="20" xfId="0" applyFill="1" applyBorder="1" applyAlignment="1">
      <alignment wrapText="1"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32822053"/>
        <c:axId val="26963022"/>
      </c:barChart>
      <c:catAx>
        <c:axId val="3282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75"/>
          <c:y val="0.12525"/>
          <c:w val="0.361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340607"/>
        <c:axId val="36521144"/>
      </c:barChart>
      <c:catAx>
        <c:axId val="41340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45"/>
          <c:y val="0.125"/>
          <c:w val="0.398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60254841"/>
        <c:axId val="5422658"/>
      </c:barChart>
      <c:catAx>
        <c:axId val="6025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5"/>
          <c:y val="0.1225"/>
          <c:w val="0.399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48803923"/>
        <c:axId val="36582124"/>
      </c:lineChart>
      <c:catAx>
        <c:axId val="48803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1"/>
          <c:y val="0.12475"/>
          <c:w val="0.492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60803661"/>
        <c:axId val="10362038"/>
      </c:barChart>
      <c:catAx>
        <c:axId val="608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025"/>
          <c:y val="0.11825"/>
          <c:w val="0.383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13.906</c:v>
                </c:pt>
                <c:pt idx="4">
                  <c:v>0</c:v>
                </c:pt>
                <c:pt idx="5">
                  <c:v>1.636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51.738</c:v>
                </c:pt>
                <c:pt idx="11">
                  <c:v>8.384</c:v>
                </c:pt>
                <c:pt idx="12">
                  <c:v>1.636</c:v>
                </c:pt>
                <c:pt idx="13">
                  <c:v>22.699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13.656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6.167</c:v>
                </c:pt>
                <c:pt idx="11">
                  <c:v>0</c:v>
                </c:pt>
                <c:pt idx="12">
                  <c:v>0</c:v>
                </c:pt>
                <c:pt idx="13">
                  <c:v>23.568</c:v>
                </c:pt>
                <c:pt idx="14">
                  <c:v>0</c:v>
                </c:pt>
                <c:pt idx="15">
                  <c:v>56.608</c:v>
                </c:pt>
                <c:pt idx="16">
                  <c:v>0</c:v>
                </c:pt>
              </c:numCache>
            </c:numRef>
          </c:val>
        </c:ser>
        <c:axId val="26149479"/>
        <c:axId val="34018720"/>
      </c:barChart>
      <c:catAx>
        <c:axId val="2614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75"/>
          <c:y val="0.123"/>
          <c:w val="0.353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37733025"/>
        <c:axId val="4052906"/>
      </c:barChart>
      <c:catAx>
        <c:axId val="3773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3"/>
          <c:y val="0.11375"/>
          <c:w val="0.352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5240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5240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24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8097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8097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714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132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130</v>
      </c>
      <c r="E5" s="58" t="s">
        <v>131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31.08099937438965</v>
      </c>
      <c r="E6" s="21">
        <v>24.444000244140625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6.756999969482422</v>
      </c>
      <c r="E7" s="21">
        <v>4.443999767303467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4.053999900817871</v>
      </c>
      <c r="E8" s="21">
        <v>11.111000061035156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4.053999900817871</v>
      </c>
      <c r="E9" s="21">
        <v>2.2219998836517334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20.270000457763672</v>
      </c>
      <c r="E10" s="21">
        <v>8.888999938964844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25.676000595092773</v>
      </c>
      <c r="E11" s="21">
        <v>26.66699981689453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8.107999801635742</v>
      </c>
      <c r="E12" s="21">
        <v>22.222000122070312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</v>
      </c>
      <c r="E13" s="23">
        <f>SUM(E6:E12)</f>
        <v>99.99899983406067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130</v>
      </c>
      <c r="E18" s="58" t="s">
        <v>131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11.111000061035156</v>
      </c>
      <c r="E19" s="21">
        <v>8.333000183105469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6.666999816894531</v>
      </c>
      <c r="E20" s="21">
        <v>20.83300018310547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6.666999816894531</v>
      </c>
      <c r="E21" s="21">
        <v>4.166999816894531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33.33300018310547</v>
      </c>
      <c r="E22" s="21">
        <v>16.66699981689453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42.22200012207031</v>
      </c>
      <c r="E23" s="21">
        <v>50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</v>
      </c>
      <c r="E24" s="23">
        <f>SUM(E19:E23)</f>
        <v>100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132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130</v>
      </c>
      <c r="E4" s="58" t="s">
        <v>131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0</v>
      </c>
      <c r="E6" s="21">
        <v>0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8.888999938964844</v>
      </c>
      <c r="E7" s="21">
        <v>12.5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51.111000061035156</v>
      </c>
      <c r="E8" s="21">
        <v>50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6.666999816894531</v>
      </c>
      <c r="E9" s="21">
        <v>16.66699981689453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2.2219998836517334</v>
      </c>
      <c r="E11" s="21">
        <v>4.166999816894531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6.666999816894531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24.444000244140625</v>
      </c>
      <c r="E13" s="21">
        <v>16.66699981689453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99.99999976158142</v>
      </c>
      <c r="E17" s="23">
        <f>SUM(E5:E16)</f>
        <v>100.0009994506836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132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130</v>
      </c>
      <c r="C3" s="58" t="s">
        <v>131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2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4</v>
      </c>
      <c r="C10" s="8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3</v>
      </c>
      <c r="C11" s="8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</v>
      </c>
      <c r="C12" s="8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3</v>
      </c>
      <c r="C13" s="8">
        <v>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3</v>
      </c>
      <c r="C14" s="8">
        <v>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2</v>
      </c>
      <c r="C15" s="8">
        <v>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6</v>
      </c>
      <c r="C16" s="8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5</v>
      </c>
      <c r="C17" s="8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3</v>
      </c>
      <c r="C18" s="8">
        <v>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4</v>
      </c>
      <c r="C19" s="8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5</v>
      </c>
      <c r="C20" s="8">
        <v>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4</v>
      </c>
      <c r="C21" s="8"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45</v>
      </c>
      <c r="C30" s="9">
        <f>SUM(C5:C28)</f>
        <v>24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1.875</v>
      </c>
      <c r="C31" s="10">
        <f>AVERAGE(C5:C28)</f>
        <v>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132</v>
      </c>
      <c r="C1" s="63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2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65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42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64" t="s">
        <v>130</v>
      </c>
      <c r="E5" s="64" t="s">
        <v>131</v>
      </c>
      <c r="F5" s="59"/>
      <c r="G5" s="64" t="s">
        <v>130</v>
      </c>
      <c r="H5" s="64" t="s">
        <v>131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6.666999816894531</v>
      </c>
      <c r="E9" s="4">
        <v>16.66699981689453</v>
      </c>
      <c r="F9" s="11"/>
      <c r="G9" s="4">
        <v>13.906</v>
      </c>
      <c r="H9" s="4">
        <v>13.656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48.888999938964844</v>
      </c>
      <c r="E10" s="4">
        <v>16.66699981689453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2.2219998836517334</v>
      </c>
      <c r="E11" s="4">
        <v>0</v>
      </c>
      <c r="F11" s="11"/>
      <c r="G11" s="4">
        <v>1.636</v>
      </c>
      <c r="H11" s="4">
        <v>0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0</v>
      </c>
      <c r="E15" s="4">
        <v>0</v>
      </c>
      <c r="F15" s="11"/>
      <c r="G15" s="4">
        <v>0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22.222000122070312</v>
      </c>
      <c r="E16" s="4">
        <v>4.166999816894531</v>
      </c>
      <c r="F16" s="11"/>
      <c r="G16" s="4">
        <v>51.738</v>
      </c>
      <c r="H16" s="4">
        <v>6.167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6.666999816894531</v>
      </c>
      <c r="E17" s="4">
        <v>0</v>
      </c>
      <c r="F17" s="11"/>
      <c r="G17" s="4">
        <v>8.384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2.2219998836517334</v>
      </c>
      <c r="E18" s="4">
        <v>0</v>
      </c>
      <c r="F18" s="11"/>
      <c r="G18" s="4">
        <v>1.636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11.111000061035156</v>
      </c>
      <c r="E19" s="4">
        <v>20.83300018310547</v>
      </c>
      <c r="F19" s="11"/>
      <c r="G19" s="4">
        <v>22.699</v>
      </c>
      <c r="H19" s="4">
        <v>23.568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41.66699981689453</v>
      </c>
      <c r="F21" s="11"/>
      <c r="G21" s="4">
        <v>0</v>
      </c>
      <c r="H21" s="4">
        <v>56.608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99.99999952316284</v>
      </c>
      <c r="E23" s="6">
        <f>SUM(E6:E22)</f>
        <v>100.0009994506836</v>
      </c>
      <c r="F23" s="11"/>
      <c r="G23" s="6">
        <f>SUM(G6:G22)</f>
        <v>99.999</v>
      </c>
      <c r="H23" s="6">
        <f>SUM(H6:H22)</f>
        <v>99.999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  <col min="23" max="23" width="3.140625" style="0" customWidth="1"/>
  </cols>
  <sheetData>
    <row r="1" spans="1:23" ht="12.75">
      <c r="A1" s="11"/>
      <c r="B1" s="11"/>
      <c r="C1" s="19" t="s">
        <v>132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130</v>
      </c>
      <c r="E6" s="60" t="s">
        <v>131</v>
      </c>
      <c r="F6" s="60" t="s">
        <v>4</v>
      </c>
      <c r="G6" s="60" t="s">
        <v>130</v>
      </c>
      <c r="H6" s="60" t="s">
        <v>131</v>
      </c>
      <c r="I6" s="60" t="s">
        <v>4</v>
      </c>
      <c r="J6" s="60" t="s">
        <v>130</v>
      </c>
      <c r="K6" s="60" t="s">
        <v>131</v>
      </c>
      <c r="L6" s="60" t="s">
        <v>4</v>
      </c>
      <c r="M6" s="60" t="s">
        <v>130</v>
      </c>
      <c r="N6" s="60" t="s">
        <v>131</v>
      </c>
      <c r="O6" s="60" t="s">
        <v>4</v>
      </c>
      <c r="P6" s="60" t="s">
        <v>130</v>
      </c>
      <c r="Q6" s="60" t="s">
        <v>131</v>
      </c>
      <c r="R6" s="60" t="s">
        <v>4</v>
      </c>
      <c r="S6" s="60" t="str">
        <f>P6&amp;" Total"</f>
        <v>EAST-BOUND Total</v>
      </c>
      <c r="T6" s="60" t="str">
        <f>Q6&amp;" Total"</f>
        <v>WEST-BOUND Total</v>
      </c>
      <c r="U6" s="60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300</v>
      </c>
      <c r="F10" s="3">
        <f t="shared" si="0"/>
        <v>300</v>
      </c>
      <c r="G10" s="3">
        <v>300</v>
      </c>
      <c r="H10" s="3">
        <v>900</v>
      </c>
      <c r="I10" s="3">
        <f t="shared" si="1"/>
        <v>1200</v>
      </c>
      <c r="J10" s="3">
        <v>0</v>
      </c>
      <c r="K10" s="3">
        <v>0</v>
      </c>
      <c r="L10" s="3">
        <f t="shared" si="2"/>
        <v>0</v>
      </c>
      <c r="M10" s="3">
        <v>600</v>
      </c>
      <c r="N10" s="3">
        <v>0</v>
      </c>
      <c r="O10" s="3">
        <f t="shared" si="3"/>
        <v>600</v>
      </c>
      <c r="P10" s="3">
        <v>0</v>
      </c>
      <c r="Q10" s="3">
        <v>0</v>
      </c>
      <c r="R10" s="3">
        <f t="shared" si="4"/>
        <v>0</v>
      </c>
      <c r="S10" s="5">
        <f t="shared" si="5"/>
        <v>900</v>
      </c>
      <c r="T10" s="5">
        <f t="shared" si="6"/>
        <v>1200</v>
      </c>
      <c r="U10" s="5">
        <f t="shared" si="7"/>
        <v>2100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600</v>
      </c>
      <c r="H11" s="3">
        <v>0</v>
      </c>
      <c r="I11" s="3">
        <f t="shared" si="1"/>
        <v>600</v>
      </c>
      <c r="J11" s="3">
        <v>900</v>
      </c>
      <c r="K11" s="3">
        <v>0</v>
      </c>
      <c r="L11" s="3">
        <f t="shared" si="2"/>
        <v>900</v>
      </c>
      <c r="M11" s="3">
        <v>0</v>
      </c>
      <c r="N11" s="3">
        <v>0</v>
      </c>
      <c r="O11" s="3">
        <f t="shared" si="3"/>
        <v>0</v>
      </c>
      <c r="P11" s="3">
        <v>5100</v>
      </c>
      <c r="Q11" s="3">
        <v>1200</v>
      </c>
      <c r="R11" s="3">
        <f t="shared" si="4"/>
        <v>6300</v>
      </c>
      <c r="S11" s="5">
        <f t="shared" si="5"/>
        <v>6600</v>
      </c>
      <c r="T11" s="5">
        <f t="shared" si="6"/>
        <v>1200</v>
      </c>
      <c r="U11" s="5">
        <f t="shared" si="7"/>
        <v>7800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300</v>
      </c>
      <c r="E12" s="3">
        <v>0</v>
      </c>
      <c r="F12" s="3">
        <f t="shared" si="0"/>
        <v>300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0</v>
      </c>
      <c r="R12" s="3">
        <f t="shared" si="4"/>
        <v>0</v>
      </c>
      <c r="S12" s="5">
        <f t="shared" si="5"/>
        <v>300</v>
      </c>
      <c r="T12" s="5">
        <f t="shared" si="6"/>
        <v>0</v>
      </c>
      <c r="U12" s="5">
        <f t="shared" si="7"/>
        <v>300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f t="shared" si="4"/>
        <v>0</v>
      </c>
      <c r="S16" s="5">
        <f t="shared" si="5"/>
        <v>0</v>
      </c>
      <c r="T16" s="5">
        <f t="shared" si="6"/>
        <v>0</v>
      </c>
      <c r="U16" s="5">
        <f t="shared" si="7"/>
        <v>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2"/>
        <v>0</v>
      </c>
      <c r="M17" s="3">
        <v>2700</v>
      </c>
      <c r="N17" s="3">
        <v>0</v>
      </c>
      <c r="O17" s="3">
        <f t="shared" si="3"/>
        <v>2700</v>
      </c>
      <c r="P17" s="3">
        <v>300</v>
      </c>
      <c r="Q17" s="3">
        <v>300</v>
      </c>
      <c r="R17" s="3">
        <f t="shared" si="4"/>
        <v>600</v>
      </c>
      <c r="S17" s="5">
        <f t="shared" si="5"/>
        <v>3000</v>
      </c>
      <c r="T17" s="5">
        <f t="shared" si="6"/>
        <v>300</v>
      </c>
      <c r="U17" s="5">
        <f t="shared" si="7"/>
        <v>3300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600</v>
      </c>
      <c r="E18" s="3">
        <v>0</v>
      </c>
      <c r="F18" s="3">
        <f t="shared" si="0"/>
        <v>600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300</v>
      </c>
      <c r="N18" s="3">
        <v>0</v>
      </c>
      <c r="O18" s="3">
        <f t="shared" si="3"/>
        <v>300</v>
      </c>
      <c r="P18" s="3">
        <v>0</v>
      </c>
      <c r="Q18" s="3">
        <v>0</v>
      </c>
      <c r="R18" s="3">
        <f t="shared" si="4"/>
        <v>0</v>
      </c>
      <c r="S18" s="5">
        <f t="shared" si="5"/>
        <v>900</v>
      </c>
      <c r="T18" s="5">
        <f t="shared" si="6"/>
        <v>0</v>
      </c>
      <c r="U18" s="5">
        <f t="shared" si="7"/>
        <v>900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300</v>
      </c>
      <c r="E19" s="3">
        <v>0</v>
      </c>
      <c r="F19" s="3">
        <f t="shared" si="0"/>
        <v>300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300</v>
      </c>
      <c r="T19" s="5">
        <f t="shared" si="6"/>
        <v>0</v>
      </c>
      <c r="U19" s="5">
        <f t="shared" si="7"/>
        <v>300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300</v>
      </c>
      <c r="E20" s="3">
        <v>300</v>
      </c>
      <c r="F20" s="3">
        <f t="shared" si="0"/>
        <v>600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300</v>
      </c>
      <c r="L20" s="3">
        <f t="shared" si="2"/>
        <v>300</v>
      </c>
      <c r="M20" s="3">
        <v>900</v>
      </c>
      <c r="N20" s="3">
        <v>900</v>
      </c>
      <c r="O20" s="3">
        <f t="shared" si="3"/>
        <v>1800</v>
      </c>
      <c r="P20" s="3">
        <v>300</v>
      </c>
      <c r="Q20" s="3">
        <v>0</v>
      </c>
      <c r="R20" s="3">
        <f t="shared" si="4"/>
        <v>300</v>
      </c>
      <c r="S20" s="5">
        <f t="shared" si="5"/>
        <v>1500</v>
      </c>
      <c r="T20" s="5">
        <f t="shared" si="6"/>
        <v>1500</v>
      </c>
      <c r="U20" s="5">
        <f t="shared" si="7"/>
        <v>3000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600</v>
      </c>
      <c r="I22" s="3">
        <f t="shared" si="1"/>
        <v>600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300</v>
      </c>
      <c r="O22" s="3">
        <f t="shared" si="3"/>
        <v>300</v>
      </c>
      <c r="P22" s="3">
        <v>0</v>
      </c>
      <c r="Q22" s="3">
        <v>2100</v>
      </c>
      <c r="R22" s="3">
        <f t="shared" si="4"/>
        <v>2100</v>
      </c>
      <c r="S22" s="5">
        <f t="shared" si="5"/>
        <v>0</v>
      </c>
      <c r="T22" s="5">
        <f t="shared" si="6"/>
        <v>3000</v>
      </c>
      <c r="U22" s="5">
        <f t="shared" si="7"/>
        <v>3000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1500</v>
      </c>
      <c r="E24" s="5">
        <f t="shared" si="8"/>
        <v>600</v>
      </c>
      <c r="F24" s="5">
        <f t="shared" si="8"/>
        <v>2100</v>
      </c>
      <c r="G24" s="5">
        <f t="shared" si="8"/>
        <v>900</v>
      </c>
      <c r="H24" s="5">
        <f t="shared" si="8"/>
        <v>1500</v>
      </c>
      <c r="I24" s="5">
        <f t="shared" si="8"/>
        <v>2400</v>
      </c>
      <c r="J24" s="5">
        <f t="shared" si="8"/>
        <v>900</v>
      </c>
      <c r="K24" s="5">
        <f t="shared" si="8"/>
        <v>300</v>
      </c>
      <c r="L24" s="5">
        <f t="shared" si="8"/>
        <v>1200</v>
      </c>
      <c r="M24" s="5">
        <f t="shared" si="8"/>
        <v>4500</v>
      </c>
      <c r="N24" s="5">
        <f t="shared" si="8"/>
        <v>1200</v>
      </c>
      <c r="O24" s="5">
        <f t="shared" si="8"/>
        <v>5700</v>
      </c>
      <c r="P24" s="5">
        <f t="shared" si="8"/>
        <v>5700</v>
      </c>
      <c r="Q24" s="5">
        <f t="shared" si="8"/>
        <v>3600</v>
      </c>
      <c r="R24" s="5">
        <f t="shared" si="8"/>
        <v>9300</v>
      </c>
      <c r="S24" s="5">
        <f t="shared" si="5"/>
        <v>13500</v>
      </c>
      <c r="T24" s="5">
        <f t="shared" si="6"/>
        <v>7200</v>
      </c>
      <c r="U24" s="5">
        <f t="shared" si="7"/>
        <v>20700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  <col min="23" max="23" width="2.7109375" style="0" customWidth="1"/>
  </cols>
  <sheetData>
    <row r="1" spans="1:23" ht="12.75">
      <c r="A1" s="11"/>
      <c r="B1" s="11"/>
      <c r="C1" s="19" t="s">
        <v>132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130</v>
      </c>
      <c r="E6" s="60" t="s">
        <v>131</v>
      </c>
      <c r="F6" s="60" t="s">
        <v>4</v>
      </c>
      <c r="G6" s="60" t="s">
        <v>130</v>
      </c>
      <c r="H6" s="60" t="s">
        <v>131</v>
      </c>
      <c r="I6" s="60" t="s">
        <v>4</v>
      </c>
      <c r="J6" s="60" t="s">
        <v>130</v>
      </c>
      <c r="K6" s="60" t="s">
        <v>131</v>
      </c>
      <c r="L6" s="60" t="s">
        <v>4</v>
      </c>
      <c r="M6" s="60" t="s">
        <v>130</v>
      </c>
      <c r="N6" s="60" t="s">
        <v>131</v>
      </c>
      <c r="O6" s="60" t="s">
        <v>4</v>
      </c>
      <c r="P6" s="60" t="s">
        <v>130</v>
      </c>
      <c r="Q6" s="60" t="s">
        <v>131</v>
      </c>
      <c r="R6" s="60" t="s">
        <v>4</v>
      </c>
      <c r="S6" s="60" t="str">
        <f>P6&amp;" Total"</f>
        <v>EAST-BOUND Total</v>
      </c>
      <c r="T6" s="60" t="str">
        <f>Q6&amp;" Total"</f>
        <v>WEST-BOUND Total</v>
      </c>
      <c r="U6" s="60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0</v>
      </c>
      <c r="U8" s="5">
        <f aca="true" t="shared" si="5" ref="U8:U24">S8+T8</f>
        <v>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2400</v>
      </c>
      <c r="F10" s="3">
        <f t="shared" si="0"/>
        <v>2400</v>
      </c>
      <c r="G10" s="3">
        <v>5400</v>
      </c>
      <c r="H10" s="3">
        <v>16200</v>
      </c>
      <c r="I10" s="3">
        <f t="shared" si="1"/>
        <v>21600</v>
      </c>
      <c r="J10" s="3">
        <v>0</v>
      </c>
      <c r="K10" s="3">
        <v>0</v>
      </c>
      <c r="L10" s="3">
        <f>SUM(J10:K10)</f>
        <v>0</v>
      </c>
      <c r="M10" s="3">
        <v>15000</v>
      </c>
      <c r="N10" s="3">
        <v>0</v>
      </c>
      <c r="O10" s="3">
        <f t="shared" si="2"/>
        <v>15000</v>
      </c>
      <c r="P10" s="3">
        <v>0</v>
      </c>
      <c r="Q10" s="3">
        <v>0</v>
      </c>
      <c r="R10" s="3">
        <f t="shared" si="3"/>
        <v>0</v>
      </c>
      <c r="S10" s="5">
        <f t="shared" si="4"/>
        <v>20400</v>
      </c>
      <c r="T10" s="5">
        <f t="shared" si="4"/>
        <v>18600</v>
      </c>
      <c r="U10" s="5">
        <f t="shared" si="5"/>
        <v>39000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2400</v>
      </c>
      <c r="E12" s="3">
        <v>0</v>
      </c>
      <c r="F12" s="3">
        <f t="shared" si="0"/>
        <v>2400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2400</v>
      </c>
      <c r="T12" s="5">
        <f t="shared" si="4"/>
        <v>0</v>
      </c>
      <c r="U12" s="5">
        <f t="shared" si="5"/>
        <v>2400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67500</v>
      </c>
      <c r="N17" s="3">
        <v>0</v>
      </c>
      <c r="O17" s="3">
        <f t="shared" si="2"/>
        <v>67500</v>
      </c>
      <c r="P17" s="3">
        <v>8400</v>
      </c>
      <c r="Q17" s="3">
        <v>8400</v>
      </c>
      <c r="R17" s="3">
        <f t="shared" si="3"/>
        <v>16800</v>
      </c>
      <c r="S17" s="5">
        <f t="shared" si="4"/>
        <v>75900</v>
      </c>
      <c r="T17" s="5">
        <f t="shared" si="4"/>
        <v>8400</v>
      </c>
      <c r="U17" s="5">
        <f t="shared" si="5"/>
        <v>84300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4800</v>
      </c>
      <c r="E18" s="3">
        <v>0</v>
      </c>
      <c r="F18" s="3">
        <f t="shared" si="0"/>
        <v>4800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7500</v>
      </c>
      <c r="N18" s="3">
        <v>0</v>
      </c>
      <c r="O18" s="3">
        <f t="shared" si="2"/>
        <v>7500</v>
      </c>
      <c r="P18" s="3">
        <v>0</v>
      </c>
      <c r="Q18" s="3">
        <v>0</v>
      </c>
      <c r="R18" s="3">
        <f t="shared" si="3"/>
        <v>0</v>
      </c>
      <c r="S18" s="5">
        <f t="shared" si="4"/>
        <v>12300</v>
      </c>
      <c r="T18" s="5">
        <f t="shared" si="4"/>
        <v>0</v>
      </c>
      <c r="U18" s="5">
        <f t="shared" si="5"/>
        <v>12300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2400</v>
      </c>
      <c r="E19" s="3">
        <v>0</v>
      </c>
      <c r="F19" s="3">
        <f t="shared" si="0"/>
        <v>2400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2400</v>
      </c>
      <c r="T19" s="5">
        <f t="shared" si="4"/>
        <v>0</v>
      </c>
      <c r="U19" s="5">
        <f t="shared" si="5"/>
        <v>2400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2400</v>
      </c>
      <c r="E20" s="3">
        <v>2400</v>
      </c>
      <c r="F20" s="3">
        <f t="shared" si="0"/>
        <v>4800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7200</v>
      </c>
      <c r="L20" s="3">
        <f t="shared" si="6"/>
        <v>7200</v>
      </c>
      <c r="M20" s="3">
        <v>22500</v>
      </c>
      <c r="N20" s="3">
        <v>22500</v>
      </c>
      <c r="O20" s="3">
        <f t="shared" si="2"/>
        <v>45000</v>
      </c>
      <c r="P20" s="3">
        <v>8400</v>
      </c>
      <c r="Q20" s="3">
        <v>0</v>
      </c>
      <c r="R20" s="3">
        <f t="shared" si="3"/>
        <v>8400</v>
      </c>
      <c r="S20" s="5">
        <f t="shared" si="4"/>
        <v>33300</v>
      </c>
      <c r="T20" s="5">
        <f t="shared" si="4"/>
        <v>32100</v>
      </c>
      <c r="U20" s="5">
        <f t="shared" si="5"/>
        <v>65400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10800</v>
      </c>
      <c r="I22" s="3">
        <f>SUM(G22:H22)</f>
        <v>10800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7500</v>
      </c>
      <c r="O22" s="3">
        <f t="shared" si="2"/>
        <v>7500</v>
      </c>
      <c r="P22" s="3">
        <v>0</v>
      </c>
      <c r="Q22" s="3">
        <v>58800</v>
      </c>
      <c r="R22" s="3">
        <f t="shared" si="3"/>
        <v>58800</v>
      </c>
      <c r="S22" s="5">
        <f t="shared" si="4"/>
        <v>0</v>
      </c>
      <c r="T22" s="5">
        <f t="shared" si="4"/>
        <v>77100</v>
      </c>
      <c r="U22" s="5">
        <f t="shared" si="5"/>
        <v>77100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12000</v>
      </c>
      <c r="E24" s="5">
        <f t="shared" si="7"/>
        <v>4800</v>
      </c>
      <c r="F24" s="5">
        <f t="shared" si="7"/>
        <v>16800</v>
      </c>
      <c r="G24" s="5">
        <f t="shared" si="7"/>
        <v>5400</v>
      </c>
      <c r="H24" s="5">
        <f t="shared" si="7"/>
        <v>27000</v>
      </c>
      <c r="I24" s="5">
        <f t="shared" si="7"/>
        <v>32400</v>
      </c>
      <c r="J24" s="5">
        <f t="shared" si="7"/>
        <v>0</v>
      </c>
      <c r="K24" s="5">
        <f t="shared" si="7"/>
        <v>7200</v>
      </c>
      <c r="L24" s="5">
        <f t="shared" si="7"/>
        <v>7200</v>
      </c>
      <c r="M24" s="5">
        <f t="shared" si="7"/>
        <v>112500</v>
      </c>
      <c r="N24" s="5">
        <f t="shared" si="7"/>
        <v>30000</v>
      </c>
      <c r="O24" s="5">
        <f t="shared" si="7"/>
        <v>142500</v>
      </c>
      <c r="P24" s="5">
        <f t="shared" si="7"/>
        <v>16800</v>
      </c>
      <c r="Q24" s="5">
        <f t="shared" si="7"/>
        <v>67200</v>
      </c>
      <c r="R24" s="5">
        <f t="shared" si="7"/>
        <v>84000</v>
      </c>
      <c r="S24" s="5">
        <f t="shared" si="4"/>
        <v>146700</v>
      </c>
      <c r="T24" s="5">
        <f t="shared" si="4"/>
        <v>136200</v>
      </c>
      <c r="U24" s="5">
        <f t="shared" si="5"/>
        <v>282900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130</v>
      </c>
      <c r="E5" s="58" t="s">
        <v>131</v>
      </c>
      <c r="F5" s="59"/>
      <c r="G5" s="58" t="s">
        <v>130</v>
      </c>
      <c r="H5" s="58" t="s">
        <v>131</v>
      </c>
      <c r="I5" s="61"/>
      <c r="J5" s="58" t="s">
        <v>130</v>
      </c>
      <c r="K5" s="58" t="s">
        <v>131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.00390625" style="0" customWidth="1"/>
  </cols>
  <sheetData>
    <row r="1" spans="1:46" ht="12.75">
      <c r="A1" s="11"/>
      <c r="B1" s="11"/>
      <c r="C1" s="19" t="s">
        <v>132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53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38.25">
      <c r="A6" s="11"/>
      <c r="B6" s="7" t="s">
        <v>0</v>
      </c>
      <c r="C6" s="7" t="s">
        <v>114</v>
      </c>
      <c r="D6" s="60" t="s">
        <v>130</v>
      </c>
      <c r="E6" s="60" t="s">
        <v>131</v>
      </c>
      <c r="F6" s="60" t="s">
        <v>4</v>
      </c>
      <c r="G6" s="60" t="s">
        <v>130</v>
      </c>
      <c r="H6" s="60" t="str">
        <f>E6</f>
        <v>WEST-BOUND</v>
      </c>
      <c r="I6" s="60" t="s">
        <v>4</v>
      </c>
      <c r="J6" s="60" t="s">
        <v>130</v>
      </c>
      <c r="K6" s="60" t="str">
        <f>E6</f>
        <v>WEST-BOUND</v>
      </c>
      <c r="L6" s="60" t="s">
        <v>4</v>
      </c>
      <c r="M6" s="60" t="s">
        <v>130</v>
      </c>
      <c r="N6" s="60" t="str">
        <f>E6</f>
        <v>WEST-BOUND</v>
      </c>
      <c r="O6" s="60" t="s">
        <v>4</v>
      </c>
      <c r="P6" s="60" t="s">
        <v>130</v>
      </c>
      <c r="Q6" s="60" t="str">
        <f>E6</f>
        <v>WEST-BOUND</v>
      </c>
      <c r="R6" s="60" t="s">
        <v>4</v>
      </c>
      <c r="S6" s="60" t="str">
        <f>P6&amp;" Total"</f>
        <v>EAST-BOUND Total</v>
      </c>
      <c r="T6" s="60" t="str">
        <f>Q6&amp;" Total"</f>
        <v>WEST-BOUND Total</v>
      </c>
      <c r="U6" s="60" t="s">
        <v>4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2.75">
      <c r="A7" s="11"/>
      <c r="B7" s="3">
        <v>1203</v>
      </c>
      <c r="C7" s="3"/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3"/>
      <c r="C8" s="3"/>
      <c r="D8" s="3">
        <v>0</v>
      </c>
      <c r="E8" s="3">
        <v>0</v>
      </c>
      <c r="F8" s="3">
        <f aca="true" t="shared" si="0" ref="F8:F32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32">SUM(M8:N8)</f>
        <v>0</v>
      </c>
      <c r="P8" s="3">
        <v>0</v>
      </c>
      <c r="Q8" s="3">
        <v>0</v>
      </c>
      <c r="R8" s="3">
        <f aca="true" t="shared" si="3" ref="R8:R32">SUM(P8:Q8)</f>
        <v>0</v>
      </c>
      <c r="S8" s="5">
        <f aca="true" t="shared" si="4" ref="S8:T33">D8+G8+J8+M8+P8</f>
        <v>0</v>
      </c>
      <c r="T8" s="5">
        <f t="shared" si="4"/>
        <v>0</v>
      </c>
      <c r="U8" s="5">
        <f aca="true" t="shared" si="5" ref="U8:U33">S8+T8</f>
        <v>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3"/>
      <c r="C9" s="3"/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3"/>
      <c r="C10" s="3"/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3"/>
      <c r="C11" s="3"/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3"/>
      <c r="C12" s="3"/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32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0</v>
      </c>
      <c r="T12" s="5">
        <f t="shared" si="4"/>
        <v>0</v>
      </c>
      <c r="U12" s="5">
        <f t="shared" si="5"/>
        <v>0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3"/>
      <c r="C13" s="3"/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/>
      <c r="C14" s="3"/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/>
      <c r="C15" s="3"/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6"/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aca="true" t="shared" si="7" ref="F23:F31">SUM(D23:E23)</f>
        <v>0</v>
      </c>
      <c r="G23" s="3">
        <v>0</v>
      </c>
      <c r="H23" s="3">
        <v>0</v>
      </c>
      <c r="I23" s="3">
        <f aca="true" t="shared" si="8" ref="I23:I31">SUM(G23:H23)</f>
        <v>0</v>
      </c>
      <c r="J23" s="3">
        <v>0</v>
      </c>
      <c r="K23" s="3">
        <v>0</v>
      </c>
      <c r="L23" s="3">
        <f aca="true" t="shared" si="9" ref="L23:L31">SUM(J23:K23)</f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7"/>
        <v>0</v>
      </c>
      <c r="G24" s="3">
        <v>0</v>
      </c>
      <c r="H24" s="3">
        <v>0</v>
      </c>
      <c r="I24" s="3">
        <f t="shared" si="8"/>
        <v>0</v>
      </c>
      <c r="J24" s="3">
        <v>0</v>
      </c>
      <c r="K24" s="3">
        <v>0</v>
      </c>
      <c r="L24" s="3">
        <f t="shared" si="9"/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7"/>
        <v>0</v>
      </c>
      <c r="G25" s="3">
        <v>0</v>
      </c>
      <c r="H25" s="3">
        <v>0</v>
      </c>
      <c r="I25" s="3">
        <f t="shared" si="8"/>
        <v>0</v>
      </c>
      <c r="J25" s="3">
        <v>0</v>
      </c>
      <c r="K25" s="3">
        <v>0</v>
      </c>
      <c r="L25" s="3">
        <f t="shared" si="9"/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7"/>
        <v>0</v>
      </c>
      <c r="G26" s="3">
        <v>0</v>
      </c>
      <c r="H26" s="3">
        <v>0</v>
      </c>
      <c r="I26" s="3">
        <f t="shared" si="8"/>
        <v>0</v>
      </c>
      <c r="J26" s="3">
        <v>0</v>
      </c>
      <c r="K26" s="3">
        <v>0</v>
      </c>
      <c r="L26" s="3">
        <f t="shared" si="9"/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>SUM(D27:E27)</f>
        <v>0</v>
      </c>
      <c r="G27" s="3">
        <v>0</v>
      </c>
      <c r="H27" s="3">
        <v>0</v>
      </c>
      <c r="I27" s="3">
        <f>SUM(G27:H27)</f>
        <v>0</v>
      </c>
      <c r="J27" s="3">
        <v>0</v>
      </c>
      <c r="K27" s="3">
        <v>0</v>
      </c>
      <c r="L27" s="3">
        <f>SUM(J27:K27)</f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5">
        <f aca="true" t="shared" si="10" ref="S27:T29">D27+G27+J27+M27+P27</f>
        <v>0</v>
      </c>
      <c r="T27" s="5">
        <f t="shared" si="10"/>
        <v>0</v>
      </c>
      <c r="U27" s="5">
        <f>S27+T27</f>
        <v>0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>SUM(D28:E28)</f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>SUM(J28:K28)</f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5">
        <f t="shared" si="10"/>
        <v>0</v>
      </c>
      <c r="T28" s="5">
        <f t="shared" si="10"/>
        <v>0</v>
      </c>
      <c r="U28" s="5">
        <f>S28+T28</f>
        <v>0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>SUM(D29:E29)</f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>SUM(J29:K29)</f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10"/>
        <v>0</v>
      </c>
      <c r="T29" s="5">
        <f t="shared" si="10"/>
        <v>0</v>
      </c>
      <c r="U29" s="5">
        <f>S29+T29</f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7"/>
        <v>0</v>
      </c>
      <c r="G30" s="3">
        <v>0</v>
      </c>
      <c r="H30" s="3">
        <v>0</v>
      </c>
      <c r="I30" s="3">
        <f t="shared" si="8"/>
        <v>0</v>
      </c>
      <c r="J30" s="3">
        <v>0</v>
      </c>
      <c r="K30" s="3">
        <v>0</v>
      </c>
      <c r="L30" s="3">
        <f t="shared" si="9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>SUM(G32:H32)</f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5" t="s">
        <v>12</v>
      </c>
      <c r="D33" s="5">
        <f aca="true" t="shared" si="11" ref="D33:R33">SUM(D7:D32)</f>
        <v>0</v>
      </c>
      <c r="E33" s="5">
        <f t="shared" si="11"/>
        <v>0</v>
      </c>
      <c r="F33" s="5">
        <f t="shared" si="11"/>
        <v>0</v>
      </c>
      <c r="G33" s="5">
        <f t="shared" si="11"/>
        <v>0</v>
      </c>
      <c r="H33" s="5">
        <f t="shared" si="11"/>
        <v>0</v>
      </c>
      <c r="I33" s="5">
        <f t="shared" si="11"/>
        <v>0</v>
      </c>
      <c r="J33" s="5">
        <f t="shared" si="11"/>
        <v>0</v>
      </c>
      <c r="K33" s="5">
        <f t="shared" si="11"/>
        <v>0</v>
      </c>
      <c r="L33" s="5">
        <f t="shared" si="11"/>
        <v>0</v>
      </c>
      <c r="M33" s="5">
        <f t="shared" si="11"/>
        <v>0</v>
      </c>
      <c r="N33" s="5">
        <f t="shared" si="11"/>
        <v>0</v>
      </c>
      <c r="O33" s="5">
        <f t="shared" si="11"/>
        <v>0</v>
      </c>
      <c r="P33" s="5">
        <f t="shared" si="11"/>
        <v>0</v>
      </c>
      <c r="Q33" s="5">
        <f t="shared" si="11"/>
        <v>0</v>
      </c>
      <c r="R33" s="5">
        <f t="shared" si="11"/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2007-09-30T16:09:18Z</dcterms:modified>
  <cp:category/>
  <cp:version/>
  <cp:contentType/>
  <cp:contentStatus/>
</cp:coreProperties>
</file>