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<sst xmlns="http://schemas.openxmlformats.org/spreadsheetml/2006/main" count="384" uniqueCount="139">
  <si>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</si>
  <si>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</si>
  <si>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</si>
  <si>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</si>
  <si>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</si>
  <si>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</si>
  <si>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</si>
  <si>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</si>
  <si>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</si>
  <si>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</si>
  <si>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</si>
  <si>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</si>
  <si>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</si>
  <si>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</si>
  <si>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</si>
  <si>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</si>
  <si>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</si>
  <si>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</si>
  <si>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</si>
  <si>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</si>
  <si>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</si>
  <si>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</si>
  <si>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</si>
  <si>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</si>
  <si>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</si>
  <si>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</si>
  <si>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</si>
  <si>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</si>
  <si>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</si>
  <si>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</si>
  <si>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</si>
  <si>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</si>
  <si>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</si>
  <si>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</si>
  <si>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</si>
  <si>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</si>
  <si>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</si>
  <si>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</si>
  <si>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</si>
  <si>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</si>
  <si>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</si>
  <si>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</si>
  <si>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</si>
  <si>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</si>
  <si>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</si>
  <si>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</si>
  <si>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</si>
  <si>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</si>
  <si>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</si>
  <si>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</si>
  <si>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</si>
  <si>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</si>
  <si>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</si>
  <si>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</si>
  <si>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</si>
  <si>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</si>
  <si>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</si>
  <si>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</si>
  <si>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</si>
  <si>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</si>
  <si>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</si>
  <si>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</si>
  <si>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</si>
  <si>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</si>
  <si>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</si>
  <si>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</si>
  <si>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</si>
  <si>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</si>
  <si>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</si>
  <si>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</si>
  <si>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</si>
  <si>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</si>
  <si>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</si>
  <si>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</si>
  <si>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</si>
  <si>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</si>
  <si>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</si>
  <si>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</si>
  <si>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</si>
  <si>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</si>
  <si>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</si>
  <si>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</si>
  <si>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</si>
  <si>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</si>
  <si>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</si>
  <si>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</si>
  <si>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</si>
  <si>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</si>
  <si>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</si>
  <si>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</si>
  <si>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</si>
  <si>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</si>
  <si>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</si>
  <si>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</si>
  <si>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</si>
  <si>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</si>
  <si>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</si>
  <si>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</si>
  <si>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</si>
  <si>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</si>
  <si>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</si>
  <si>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</si>
  <si>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</si>
  <si>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</si>
  <si>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</si>
  <si>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</si>
  <si>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</si>
  <si>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</si>
  <si>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</si>
  <si>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</si>
  <si>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</si>
  <si>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</si>
  <si>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</si>
  <si>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</si>
  <si>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</si>
  <si>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</si>
  <si>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</si>
  <si>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</si>
  <si>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</si>
  <si>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</si>
  <si>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</si>
  <si>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</si>
  <si>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</si>
  <si>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</si>
  <si>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</si>
  <si>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</si>
  <si>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</si>
  <si>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</si>
  <si>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</si>
  <si>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</si>
  <si>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1073 - Oxygen, refrigerated liquid (cryogenic liquid)</t>
  </si>
  <si>
    <t>1203 - Gasohol, Gasoline, Motor spirit, Petrol</t>
  </si>
  <si>
    <t>NORTH-BOUND</t>
  </si>
  <si>
    <t>SOUTH-BOUND</t>
  </si>
  <si>
    <t>017-R66-Magudu-Pongola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</si>
  <si>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</si>
  <si>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</si>
  <si>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</si>
  <si>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-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</si>
</sst>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0.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8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8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8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8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8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0" borderId="1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1" fillId="20" borderId="10" xfId="0" applyFont="1" applyFill="1" applyBorder="1" applyAlignment="1">
      <alignment wrapText="1"/>
    </xf>
    <xf numFmtId="0" fontId="0" fillId="24" borderId="0" xfId="0" applyFill="1" applyBorder="1" applyAlignment="1">
      <alignment wrapText="1"/>
    </xf>
    <xf numFmtId="178" fontId="0" fillId="0" borderId="10" xfId="0" applyNumberFormat="1" applyBorder="1" applyAlignment="1">
      <alignment wrapText="1"/>
    </xf>
    <xf numFmtId="0" fontId="0" fillId="24" borderId="0" xfId="0" applyFill="1" applyAlignment="1">
      <alignment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/>
            </c:strRef>
          </c:cat>
          <c:val>
            <c:numRef>
              <c:f>'Vehicle Group'!$D$6:$D$12</c:f>
              <c:numCache/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/>
            </c:numRef>
          </c:val>
        </c:ser>
        <c:axId val="57748874"/>
        <c:axId val="49977819"/>
      </c:barChart>
      <c:catAx>
        <c:axId val="57748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7819"/>
        <c:crosses val="autoZero"/>
        <c:auto val="1"/>
        <c:lblOffset val="100"/>
        <c:tickLblSkip val="1"/>
        <c:noMultiLvlLbl val="0"/>
      </c:catAx>
      <c:valAx>
        <c:axId val="49977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48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1"/>
          <c:y val="0.12525"/>
          <c:w val="0.369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7147188"/>
        <c:axId val="21671509"/>
      </c:barChart>
      <c:catAx>
        <c:axId val="47147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71509"/>
        <c:crosses val="autoZero"/>
        <c:auto val="1"/>
        <c:lblOffset val="100"/>
        <c:tickLblSkip val="1"/>
        <c:noMultiLvlLbl val="0"/>
      </c:catAx>
      <c:valAx>
        <c:axId val="21671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47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7"/>
          <c:y val="0.125"/>
          <c:w val="0.364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Type'!$D$5:$D$16</c:f>
              <c:numCache/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Type'!$E$5:$E$16</c:f>
              <c:numCache/>
            </c:numRef>
          </c:val>
        </c:ser>
        <c:axId val="60825854"/>
        <c:axId val="10561775"/>
      </c:barChart>
      <c:catAx>
        <c:axId val="60825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61775"/>
        <c:crosses val="autoZero"/>
        <c:auto val="1"/>
        <c:lblOffset val="100"/>
        <c:tickLblSkip val="1"/>
        <c:noMultiLvlLbl val="0"/>
      </c:catAx>
      <c:valAx>
        <c:axId val="10561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25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175"/>
          <c:y val="0.1225"/>
          <c:w val="0.418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NORTH-BOUND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Hour'!$B$5:$B$28</c:f>
              <c:numCache/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SOUTH-BOUND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Hour'!$C$5:$C$28</c:f>
              <c:numCache/>
            </c:numRef>
          </c:val>
          <c:smooth val="0"/>
        </c:ser>
        <c:marker val="1"/>
        <c:axId val="27947112"/>
        <c:axId val="50197417"/>
      </c:lineChart>
      <c:catAx>
        <c:axId val="27947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97417"/>
        <c:crosses val="autoZero"/>
        <c:auto val="1"/>
        <c:lblOffset val="100"/>
        <c:tickLblSkip val="1"/>
        <c:noMultiLvlLbl val="0"/>
      </c:catAx>
      <c:valAx>
        <c:axId val="50197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47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175"/>
          <c:y val="0.12475"/>
          <c:w val="0.482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Commodity!$D$6:$D$22</c:f>
              <c:numCache/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/>
            </c:numRef>
          </c:val>
        </c:ser>
        <c:axId val="49123570"/>
        <c:axId val="39458947"/>
      </c:barChart>
      <c:catAx>
        <c:axId val="49123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58947"/>
        <c:crosses val="autoZero"/>
        <c:auto val="1"/>
        <c:lblOffset val="100"/>
        <c:tickLblSkip val="1"/>
        <c:noMultiLvlLbl val="0"/>
      </c:catAx>
      <c:valAx>
        <c:axId val="39458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23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9"/>
          <c:y val="0.11825"/>
          <c:w val="0.371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9.89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17.582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33.516</c:v>
                </c:pt>
                <c:pt idx="10">
                  <c:v>0</c:v>
                </c:pt>
                <c:pt idx="11">
                  <c:v>0</c:v>
                </c:pt>
                <c:pt idx="12">
                  <c:v>13.736</c:v>
                </c:pt>
                <c:pt idx="13">
                  <c:v>9.89</c:v>
                </c:pt>
                <c:pt idx="14">
                  <c:v>0</c:v>
                </c:pt>
                <c:pt idx="15">
                  <c:v>15.385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23.077</c:v>
                </c:pt>
                <c:pt idx="6">
                  <c:v>0</c:v>
                </c:pt>
                <c:pt idx="7">
                  <c:v>7.692</c:v>
                </c:pt>
                <c:pt idx="8">
                  <c:v>0</c:v>
                </c:pt>
                <c:pt idx="9">
                  <c:v>0</c:v>
                </c:pt>
                <c:pt idx="10">
                  <c:v>38.462</c:v>
                </c:pt>
                <c:pt idx="11">
                  <c:v>0</c:v>
                </c:pt>
                <c:pt idx="12">
                  <c:v>0</c:v>
                </c:pt>
                <c:pt idx="13">
                  <c:v>30.769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9586204"/>
        <c:axId val="42058109"/>
      </c:barChart>
      <c:catAx>
        <c:axId val="19586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8109"/>
        <c:crosses val="autoZero"/>
        <c:auto val="1"/>
        <c:lblOffset val="100"/>
        <c:tickLblSkip val="1"/>
        <c:noMultiLvlLbl val="0"/>
      </c:catAx>
      <c:valAx>
        <c:axId val="42058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6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85"/>
          <c:y val="0.123"/>
          <c:w val="0.3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Types'!$G$6:$G$15</c:f>
              <c:numCache/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Types'!$H$6:$H$15</c:f>
              <c:numCache/>
            </c:numRef>
          </c:val>
        </c:ser>
        <c:axId val="42978662"/>
        <c:axId val="51263639"/>
      </c:barChart>
      <c:catAx>
        <c:axId val="42978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63639"/>
        <c:crosses val="autoZero"/>
        <c:auto val="1"/>
        <c:lblOffset val="100"/>
        <c:tickLblSkip val="1"/>
        <c:noMultiLvlLbl val="0"/>
      </c:catAx>
      <c:valAx>
        <c:axId val="51263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78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55"/>
          <c:y val="0.11375"/>
          <c:w val="0.430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71450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71450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90500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71450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71450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42875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 t="s">
        <v>134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2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4"/>
      <c r="C4" s="50" t="s">
        <v>46</v>
      </c>
      <c r="D4" s="52"/>
      <c r="E4" s="45"/>
      <c r="F4" s="11"/>
      <c r="G4" s="11"/>
      <c r="H4" s="11"/>
      <c r="I4" s="11"/>
      <c r="J4" s="11"/>
      <c r="K4" s="11"/>
      <c r="L4" s="11"/>
    </row>
    <row r="5" spans="1:12" ht="25.5">
      <c r="A5" s="11"/>
      <c r="B5" s="1" t="s">
        <v>0</v>
      </c>
      <c r="C5" s="1" t="s">
        <v>2</v>
      </c>
      <c r="D5" s="58" t="s">
        <v>132</v>
      </c>
      <c r="E5" s="58" t="s">
        <v>133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88</v>
      </c>
      <c r="C6" s="20" t="s">
        <v>89</v>
      </c>
      <c r="D6" s="21">
        <v>56.40999984741211</v>
      </c>
      <c r="E6" s="21">
        <v>47.82600021362305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7.691999912261963</v>
      </c>
      <c r="E7" s="21">
        <v>17.391000747680664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5.127999782562256</v>
      </c>
      <c r="E8" s="21">
        <v>0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2.563999891281128</v>
      </c>
      <c r="E9" s="21">
        <v>17.391000747680664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7.691999912261963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7.691999912261963</v>
      </c>
      <c r="E11" s="21">
        <v>0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12.821000099182129</v>
      </c>
      <c r="E12" s="21">
        <v>17.391000747680664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99.99899935722351</v>
      </c>
      <c r="E13" s="23">
        <f>SUM(E6:E12)</f>
        <v>99.99900245666504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2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4"/>
      <c r="C17" s="50" t="s">
        <v>46</v>
      </c>
      <c r="D17" s="52"/>
      <c r="E17" s="45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8" t="s">
        <v>132</v>
      </c>
      <c r="E18" s="58" t="s">
        <v>133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25</v>
      </c>
      <c r="E19" s="21">
        <v>50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16.66699981689453</v>
      </c>
      <c r="E20" s="21">
        <v>0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8.333000183105469</v>
      </c>
      <c r="E21" s="21">
        <v>50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25</v>
      </c>
      <c r="E22" s="21">
        <v>0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25</v>
      </c>
      <c r="E23" s="21">
        <v>0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100</v>
      </c>
      <c r="E24" s="23">
        <f>SUM(E19:E23)</f>
        <v>100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19" t="s">
        <v>134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4"/>
      <c r="C3" s="50" t="s">
        <v>47</v>
      </c>
      <c r="D3" s="52"/>
      <c r="E3" s="45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8" t="s">
        <v>132</v>
      </c>
      <c r="E4" s="58" t="s">
        <v>133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0</v>
      </c>
      <c r="E5" s="21">
        <v>0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16.66699981689453</v>
      </c>
      <c r="E6" s="21">
        <v>37.5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33.33300018310547</v>
      </c>
      <c r="E7" s="21">
        <v>12.5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25</v>
      </c>
      <c r="E8" s="21">
        <v>25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0</v>
      </c>
      <c r="E9" s="21">
        <v>0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0</v>
      </c>
      <c r="E11" s="21">
        <v>0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0</v>
      </c>
      <c r="E12" s="21">
        <v>0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0</v>
      </c>
      <c r="E13" s="21">
        <v>12.5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8.333000183105469</v>
      </c>
      <c r="E14" s="21">
        <v>0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16.66699981689453</v>
      </c>
      <c r="E15" s="21">
        <v>12.5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100</v>
      </c>
      <c r="E17" s="23">
        <f>SUM(E5:E16)</f>
        <v>100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19" t="s">
        <v>134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8" t="s">
        <v>132</v>
      </c>
      <c r="C3" s="58" t="s">
        <v>133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0</v>
      </c>
      <c r="C9" s="8">
        <v>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1</v>
      </c>
      <c r="C10" s="8"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1</v>
      </c>
      <c r="C11" s="8"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0</v>
      </c>
      <c r="C12" s="8">
        <v>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0</v>
      </c>
      <c r="C13" s="8"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0</v>
      </c>
      <c r="C14" s="8"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4</v>
      </c>
      <c r="C15" s="8">
        <v>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0</v>
      </c>
      <c r="C16" s="8">
        <v>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2</v>
      </c>
      <c r="C17" s="8">
        <v>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0</v>
      </c>
      <c r="C18" s="8">
        <v>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1</v>
      </c>
      <c r="C19" s="8">
        <v>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3</v>
      </c>
      <c r="C20" s="8">
        <v>2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0</v>
      </c>
      <c r="C21" s="8"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0</v>
      </c>
      <c r="C22" s="8"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12</v>
      </c>
      <c r="C30" s="9">
        <f>SUM(C5:C28)</f>
        <v>8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0.5</v>
      </c>
      <c r="C31" s="10">
        <f>AVERAGE(C5:C28)</f>
        <v>0.3333333333333333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19" t="s">
        <v>134</v>
      </c>
      <c r="C1" s="73"/>
      <c r="D1" s="31"/>
      <c r="E1" s="12"/>
      <c r="F1" s="12"/>
      <c r="G1" s="31"/>
      <c r="H1" s="12"/>
      <c r="I1" s="12"/>
      <c r="J1" s="12"/>
      <c r="K1" s="12"/>
      <c r="L1" s="12"/>
    </row>
    <row r="2" spans="1:12" ht="12.75">
      <c r="A2" s="12"/>
      <c r="B2" s="19"/>
      <c r="C2" s="72"/>
      <c r="E2" s="12"/>
      <c r="F2" s="12"/>
      <c r="G2" s="31"/>
      <c r="H2" s="12"/>
      <c r="I2" s="12"/>
      <c r="J2" s="12"/>
      <c r="K2" s="12"/>
      <c r="L2" s="12"/>
    </row>
    <row r="3" spans="1:12" ht="12.75">
      <c r="A3" s="11"/>
      <c r="B3" s="33"/>
      <c r="C3" s="52"/>
      <c r="D3" s="51" t="s">
        <v>50</v>
      </c>
      <c r="E3" s="33"/>
      <c r="F3" s="33"/>
      <c r="G3" s="53"/>
      <c r="H3" s="33"/>
      <c r="I3" s="11"/>
      <c r="J3" s="11"/>
      <c r="K3" s="11"/>
      <c r="L3" s="11"/>
    </row>
    <row r="4" spans="1:12" ht="12.75">
      <c r="A4" s="11"/>
      <c r="B4" s="55"/>
      <c r="C4" s="11"/>
      <c r="D4" s="54" t="s">
        <v>40</v>
      </c>
      <c r="E4" s="33"/>
      <c r="F4" s="11"/>
      <c r="G4" s="54" t="s">
        <v>41</v>
      </c>
      <c r="H4" s="33"/>
      <c r="I4" s="11"/>
      <c r="J4" s="11"/>
      <c r="K4" s="11"/>
      <c r="L4" s="11"/>
    </row>
    <row r="5" spans="1:12" ht="25.5">
      <c r="A5" s="11"/>
      <c r="B5" s="56" t="s">
        <v>0</v>
      </c>
      <c r="C5" s="56" t="s">
        <v>3</v>
      </c>
      <c r="D5" s="58" t="s">
        <v>132</v>
      </c>
      <c r="E5" s="58" t="s">
        <v>133</v>
      </c>
      <c r="F5" s="59"/>
      <c r="G5" s="58" t="s">
        <v>132</v>
      </c>
      <c r="H5" s="58" t="s">
        <v>133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0</v>
      </c>
      <c r="F6" s="11"/>
      <c r="G6" s="4">
        <v>0</v>
      </c>
      <c r="H6" s="4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8.333000183105469</v>
      </c>
      <c r="E7" s="4">
        <v>0</v>
      </c>
      <c r="F7" s="11"/>
      <c r="G7" s="4">
        <v>9.89</v>
      </c>
      <c r="H7" s="4">
        <v>0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0</v>
      </c>
      <c r="E8" s="4">
        <v>0</v>
      </c>
      <c r="F8" s="11"/>
      <c r="G8" s="4">
        <v>0</v>
      </c>
      <c r="H8" s="4">
        <v>0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0</v>
      </c>
      <c r="E9" s="4">
        <v>0</v>
      </c>
      <c r="F9" s="11"/>
      <c r="G9" s="4">
        <v>0</v>
      </c>
      <c r="H9" s="4">
        <v>0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25</v>
      </c>
      <c r="E10" s="4">
        <v>12.5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16.66699981689453</v>
      </c>
      <c r="E11" s="4">
        <v>12.5</v>
      </c>
      <c r="F11" s="11"/>
      <c r="G11" s="4">
        <v>17.582</v>
      </c>
      <c r="H11" s="4">
        <v>23.077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0</v>
      </c>
      <c r="E12" s="4">
        <v>0</v>
      </c>
      <c r="F12" s="11"/>
      <c r="G12" s="4">
        <v>0</v>
      </c>
      <c r="H12" s="4">
        <v>0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0</v>
      </c>
      <c r="E13" s="4">
        <v>12.5</v>
      </c>
      <c r="F13" s="11"/>
      <c r="G13" s="4">
        <v>0</v>
      </c>
      <c r="H13" s="4">
        <v>7.692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0</v>
      </c>
      <c r="E14" s="4">
        <v>0</v>
      </c>
      <c r="F14" s="11"/>
      <c r="G14" s="4">
        <v>0</v>
      </c>
      <c r="H14" s="4">
        <v>0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25</v>
      </c>
      <c r="E15" s="4">
        <v>0</v>
      </c>
      <c r="F15" s="11"/>
      <c r="G15" s="4">
        <v>33.516</v>
      </c>
      <c r="H15" s="4">
        <v>0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0</v>
      </c>
      <c r="E16" s="4">
        <v>37.5</v>
      </c>
      <c r="F16" s="11"/>
      <c r="G16" s="4">
        <v>0</v>
      </c>
      <c r="H16" s="4">
        <v>38.462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0</v>
      </c>
      <c r="E17" s="4">
        <v>0</v>
      </c>
      <c r="F17" s="11"/>
      <c r="G17" s="4">
        <v>0</v>
      </c>
      <c r="H17" s="4">
        <v>0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8.333000183105469</v>
      </c>
      <c r="E18" s="4">
        <v>0</v>
      </c>
      <c r="F18" s="11"/>
      <c r="G18" s="4">
        <v>13.736</v>
      </c>
      <c r="H18" s="4">
        <v>0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8.333000183105469</v>
      </c>
      <c r="E19" s="4">
        <v>25</v>
      </c>
      <c r="F19" s="11"/>
      <c r="G19" s="4">
        <v>9.89</v>
      </c>
      <c r="H19" s="4">
        <v>30.769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0</v>
      </c>
      <c r="E20" s="4">
        <v>0</v>
      </c>
      <c r="F20" s="11"/>
      <c r="G20" s="4">
        <v>0</v>
      </c>
      <c r="H20" s="4">
        <v>0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8.333000183105469</v>
      </c>
      <c r="E21" s="4">
        <v>0</v>
      </c>
      <c r="F21" s="11"/>
      <c r="G21" s="4">
        <v>15.385</v>
      </c>
      <c r="H21" s="4">
        <v>0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99.9990005493164</v>
      </c>
      <c r="E23" s="6">
        <f>SUM(E6:E22)</f>
        <v>100</v>
      </c>
      <c r="F23" s="11"/>
      <c r="G23" s="6">
        <f>SUM(G6:G22)</f>
        <v>99.99900000000001</v>
      </c>
      <c r="H23" s="6">
        <f>SUM(H6:H22)</f>
        <v>100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19" t="s">
        <v>134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>
      <c r="A2" s="11"/>
      <c r="B2" s="11"/>
      <c r="C2" s="11"/>
      <c r="D2" s="33"/>
      <c r="E2" s="33"/>
      <c r="F2" s="33"/>
      <c r="G2" s="33"/>
      <c r="H2" s="33"/>
      <c r="I2" s="33"/>
      <c r="J2" s="33"/>
      <c r="K2" s="49" t="s">
        <v>48</v>
      </c>
      <c r="L2" s="33"/>
      <c r="M2" s="33"/>
      <c r="N2" s="33"/>
      <c r="O2" s="33"/>
      <c r="P2" s="33"/>
      <c r="Q2" s="33"/>
      <c r="R2" s="33"/>
      <c r="S2" s="11"/>
      <c r="T2" s="11"/>
      <c r="U2" s="11"/>
      <c r="V2" s="11"/>
      <c r="W2" s="11"/>
    </row>
    <row r="3" spans="1:23" ht="12.75">
      <c r="A3" s="11"/>
      <c r="B3" s="11"/>
      <c r="C3" s="11"/>
      <c r="D3" s="33"/>
      <c r="E3" s="36" t="s">
        <v>6</v>
      </c>
      <c r="F3" s="48"/>
      <c r="G3" s="33"/>
      <c r="H3" s="36" t="s">
        <v>8</v>
      </c>
      <c r="I3" s="33"/>
      <c r="J3" s="33"/>
      <c r="K3" s="36" t="s">
        <v>9</v>
      </c>
      <c r="L3" s="33"/>
      <c r="M3" s="33"/>
      <c r="N3" s="36" t="s">
        <v>10</v>
      </c>
      <c r="O3" s="33"/>
      <c r="P3" s="33"/>
      <c r="Q3" s="36" t="s">
        <v>11</v>
      </c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5"/>
      <c r="E4" s="25" t="s">
        <v>7</v>
      </c>
      <c r="F4" s="26"/>
      <c r="G4" s="33"/>
      <c r="H4" s="27" t="s">
        <v>42</v>
      </c>
      <c r="I4" s="33"/>
      <c r="J4" s="11"/>
      <c r="K4" s="27" t="s">
        <v>43</v>
      </c>
      <c r="L4" s="33"/>
      <c r="M4" s="33"/>
      <c r="N4" s="27" t="s">
        <v>44</v>
      </c>
      <c r="O4" s="33"/>
      <c r="P4" s="11"/>
      <c r="Q4" s="28" t="s">
        <v>45</v>
      </c>
      <c r="R4" s="33"/>
      <c r="S4" s="11"/>
      <c r="T4" s="11"/>
      <c r="U4" s="11"/>
      <c r="V4" s="11"/>
      <c r="W4" s="11"/>
    </row>
    <row r="5" spans="1:23" ht="38.25">
      <c r="A5" s="11"/>
      <c r="B5" s="7" t="s">
        <v>0</v>
      </c>
      <c r="C5" s="7" t="s">
        <v>5</v>
      </c>
      <c r="D5" s="60" t="s">
        <v>132</v>
      </c>
      <c r="E5" s="60" t="s">
        <v>133</v>
      </c>
      <c r="F5" s="60" t="s">
        <v>4</v>
      </c>
      <c r="G5" s="60" t="s">
        <v>132</v>
      </c>
      <c r="H5" s="60" t="s">
        <v>133</v>
      </c>
      <c r="I5" s="60" t="s">
        <v>4</v>
      </c>
      <c r="J5" s="60" t="s">
        <v>132</v>
      </c>
      <c r="K5" s="60" t="s">
        <v>133</v>
      </c>
      <c r="L5" s="60" t="s">
        <v>4</v>
      </c>
      <c r="M5" s="60" t="s">
        <v>132</v>
      </c>
      <c r="N5" s="60" t="s">
        <v>133</v>
      </c>
      <c r="O5" s="60" t="s">
        <v>4</v>
      </c>
      <c r="P5" s="60" t="s">
        <v>132</v>
      </c>
      <c r="Q5" s="60" t="s">
        <v>133</v>
      </c>
      <c r="R5" s="60" t="s">
        <v>4</v>
      </c>
      <c r="S5" s="60" t="str">
        <f>P5&amp;" Total"</f>
        <v>NORTH-BOUND Total</v>
      </c>
      <c r="T5" s="60" t="str">
        <f>Q5&amp;" Total"</f>
        <v>SOUTH-BOUND Total</v>
      </c>
      <c r="U5" s="60" t="s">
        <v>4</v>
      </c>
      <c r="V5" s="7" t="s">
        <v>5</v>
      </c>
      <c r="W5" s="11"/>
    </row>
    <row r="6" spans="1:23" ht="12.75">
      <c r="A6" s="11"/>
      <c r="B6" s="3" t="s">
        <v>54</v>
      </c>
      <c r="C6" s="3" t="s">
        <v>55</v>
      </c>
      <c r="D6" s="3">
        <v>0</v>
      </c>
      <c r="E6" s="3">
        <v>0</v>
      </c>
      <c r="F6" s="3">
        <f>SUM(D6:E6)</f>
        <v>0</v>
      </c>
      <c r="G6" s="3">
        <v>0</v>
      </c>
      <c r="H6" s="3">
        <v>0</v>
      </c>
      <c r="I6" s="3">
        <f>SUM(G6:H6)</f>
        <v>0</v>
      </c>
      <c r="J6" s="3">
        <v>0</v>
      </c>
      <c r="K6" s="3">
        <v>0</v>
      </c>
      <c r="L6" s="3">
        <f>SUM(J6:K6)</f>
        <v>0</v>
      </c>
      <c r="M6" s="3">
        <v>0</v>
      </c>
      <c r="N6" s="3">
        <v>0</v>
      </c>
      <c r="O6" s="3">
        <f>SUM(M6:N6)</f>
        <v>0</v>
      </c>
      <c r="P6" s="3">
        <v>0</v>
      </c>
      <c r="Q6" s="3">
        <v>0</v>
      </c>
      <c r="R6" s="3">
        <f>SUM(P6:Q6)</f>
        <v>0</v>
      </c>
      <c r="S6" s="5">
        <f>D6+G6+J6+M6+P6</f>
        <v>0</v>
      </c>
      <c r="T6" s="5">
        <f>E6+H6+K6+N6+Q6</f>
        <v>0</v>
      </c>
      <c r="U6" s="5">
        <f>S6+T6</f>
        <v>0</v>
      </c>
      <c r="V6" s="3" t="s">
        <v>55</v>
      </c>
      <c r="W6" s="11"/>
    </row>
    <row r="7" spans="1:23" ht="12.75">
      <c r="A7" s="11"/>
      <c r="B7" s="3" t="s">
        <v>56</v>
      </c>
      <c r="C7" s="3" t="s">
        <v>57</v>
      </c>
      <c r="D7" s="3">
        <v>0</v>
      </c>
      <c r="E7" s="3">
        <v>0</v>
      </c>
      <c r="F7" s="3">
        <f aca="true" t="shared" si="0" ref="F7:F22">SUM(D7:E7)</f>
        <v>0</v>
      </c>
      <c r="G7" s="3">
        <v>300</v>
      </c>
      <c r="H7" s="3">
        <v>0</v>
      </c>
      <c r="I7" s="3">
        <f aca="true" t="shared" si="1" ref="I7:I22">SUM(G7:H7)</f>
        <v>300</v>
      </c>
      <c r="J7" s="3">
        <v>0</v>
      </c>
      <c r="K7" s="3">
        <v>0</v>
      </c>
      <c r="L7" s="3">
        <f aca="true" t="shared" si="2" ref="L7:L22">SUM(J7:K7)</f>
        <v>0</v>
      </c>
      <c r="M7" s="3">
        <v>0</v>
      </c>
      <c r="N7" s="3">
        <v>0</v>
      </c>
      <c r="O7" s="3">
        <f aca="true" t="shared" si="3" ref="O7:O22">SUM(M7:N7)</f>
        <v>0</v>
      </c>
      <c r="P7" s="3">
        <v>0</v>
      </c>
      <c r="Q7" s="3">
        <v>0</v>
      </c>
      <c r="R7" s="3">
        <f aca="true" t="shared" si="4" ref="R7:R22">SUM(P7:Q7)</f>
        <v>0</v>
      </c>
      <c r="S7" s="5">
        <f aca="true" t="shared" si="5" ref="S7:S23">D7+G7+J7+M7+P7</f>
        <v>300</v>
      </c>
      <c r="T7" s="5">
        <f aca="true" t="shared" si="6" ref="T7:T23">E7+H7+K7+N7+Q7</f>
        <v>0</v>
      </c>
      <c r="U7" s="5">
        <f aca="true" t="shared" si="7" ref="U7:U23">S7+T7</f>
        <v>300</v>
      </c>
      <c r="V7" s="3" t="s">
        <v>57</v>
      </c>
      <c r="W7" s="11"/>
    </row>
    <row r="8" spans="1:23" ht="12.75">
      <c r="A8" s="11"/>
      <c r="B8" s="3" t="s">
        <v>58</v>
      </c>
      <c r="C8" s="3" t="s">
        <v>59</v>
      </c>
      <c r="D8" s="3">
        <v>0</v>
      </c>
      <c r="E8" s="3">
        <v>0</v>
      </c>
      <c r="F8" s="3">
        <f t="shared" si="0"/>
        <v>0</v>
      </c>
      <c r="G8" s="3">
        <v>0</v>
      </c>
      <c r="H8" s="3">
        <v>0</v>
      </c>
      <c r="I8" s="3">
        <f t="shared" si="1"/>
        <v>0</v>
      </c>
      <c r="J8" s="3">
        <v>0</v>
      </c>
      <c r="K8" s="3">
        <v>0</v>
      </c>
      <c r="L8" s="3">
        <f t="shared" si="2"/>
        <v>0</v>
      </c>
      <c r="M8" s="3">
        <v>0</v>
      </c>
      <c r="N8" s="3">
        <v>0</v>
      </c>
      <c r="O8" s="3">
        <f t="shared" si="3"/>
        <v>0</v>
      </c>
      <c r="P8" s="3">
        <v>0</v>
      </c>
      <c r="Q8" s="3">
        <v>0</v>
      </c>
      <c r="R8" s="3">
        <f t="shared" si="4"/>
        <v>0</v>
      </c>
      <c r="S8" s="5">
        <f t="shared" si="5"/>
        <v>0</v>
      </c>
      <c r="T8" s="5">
        <f t="shared" si="6"/>
        <v>0</v>
      </c>
      <c r="U8" s="5">
        <f t="shared" si="7"/>
        <v>0</v>
      </c>
      <c r="V8" s="3" t="s">
        <v>59</v>
      </c>
      <c r="W8" s="11"/>
    </row>
    <row r="9" spans="1:23" ht="12.75">
      <c r="A9" s="11"/>
      <c r="B9" s="3" t="s">
        <v>60</v>
      </c>
      <c r="C9" s="3" t="s">
        <v>61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0</v>
      </c>
      <c r="O9" s="3">
        <f t="shared" si="3"/>
        <v>0</v>
      </c>
      <c r="P9" s="3">
        <v>0</v>
      </c>
      <c r="Q9" s="3">
        <v>0</v>
      </c>
      <c r="R9" s="3">
        <f t="shared" si="4"/>
        <v>0</v>
      </c>
      <c r="S9" s="5">
        <f t="shared" si="5"/>
        <v>0</v>
      </c>
      <c r="T9" s="5">
        <f t="shared" si="6"/>
        <v>0</v>
      </c>
      <c r="U9" s="5">
        <f t="shared" si="7"/>
        <v>0</v>
      </c>
      <c r="V9" s="3" t="s">
        <v>61</v>
      </c>
      <c r="W9" s="11"/>
    </row>
    <row r="10" spans="1:23" ht="12.75">
      <c r="A10" s="11"/>
      <c r="B10" s="3" t="s">
        <v>62</v>
      </c>
      <c r="C10" s="3" t="s">
        <v>63</v>
      </c>
      <c r="D10" s="3">
        <v>300</v>
      </c>
      <c r="E10" s="3">
        <v>0</v>
      </c>
      <c r="F10" s="3">
        <f t="shared" si="0"/>
        <v>300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300</v>
      </c>
      <c r="L10" s="3">
        <f t="shared" si="2"/>
        <v>300</v>
      </c>
      <c r="M10" s="3">
        <v>300</v>
      </c>
      <c r="N10" s="3">
        <v>0</v>
      </c>
      <c r="O10" s="3">
        <f t="shared" si="3"/>
        <v>300</v>
      </c>
      <c r="P10" s="3">
        <v>300</v>
      </c>
      <c r="Q10" s="3">
        <v>0</v>
      </c>
      <c r="R10" s="3">
        <f t="shared" si="4"/>
        <v>300</v>
      </c>
      <c r="S10" s="5">
        <f t="shared" si="5"/>
        <v>900</v>
      </c>
      <c r="T10" s="5">
        <f t="shared" si="6"/>
        <v>300</v>
      </c>
      <c r="U10" s="5">
        <f t="shared" si="7"/>
        <v>1200</v>
      </c>
      <c r="V10" s="3" t="s">
        <v>63</v>
      </c>
      <c r="W10" s="11"/>
    </row>
    <row r="11" spans="1:23" ht="12.75">
      <c r="A11" s="11"/>
      <c r="B11" s="3" t="s">
        <v>64</v>
      </c>
      <c r="C11" s="3" t="s">
        <v>65</v>
      </c>
      <c r="D11" s="3">
        <v>300</v>
      </c>
      <c r="E11" s="3">
        <v>0</v>
      </c>
      <c r="F11" s="3">
        <f t="shared" si="0"/>
        <v>300</v>
      </c>
      <c r="G11" s="3">
        <v>0</v>
      </c>
      <c r="H11" s="3">
        <v>0</v>
      </c>
      <c r="I11" s="3">
        <f t="shared" si="1"/>
        <v>0</v>
      </c>
      <c r="J11" s="3">
        <v>300</v>
      </c>
      <c r="K11" s="3">
        <v>300</v>
      </c>
      <c r="L11" s="3">
        <f t="shared" si="2"/>
        <v>600</v>
      </c>
      <c r="M11" s="3">
        <v>0</v>
      </c>
      <c r="N11" s="3">
        <v>0</v>
      </c>
      <c r="O11" s="3">
        <f t="shared" si="3"/>
        <v>0</v>
      </c>
      <c r="P11" s="3">
        <v>0</v>
      </c>
      <c r="Q11" s="3">
        <v>0</v>
      </c>
      <c r="R11" s="3">
        <f t="shared" si="4"/>
        <v>0</v>
      </c>
      <c r="S11" s="5">
        <f t="shared" si="5"/>
        <v>600</v>
      </c>
      <c r="T11" s="5">
        <f t="shared" si="6"/>
        <v>300</v>
      </c>
      <c r="U11" s="5">
        <f t="shared" si="7"/>
        <v>900</v>
      </c>
      <c r="V11" s="3" t="s">
        <v>65</v>
      </c>
      <c r="W11" s="11"/>
    </row>
    <row r="12" spans="1:23" ht="12.75">
      <c r="A12" s="11"/>
      <c r="B12" s="3" t="s">
        <v>66</v>
      </c>
      <c r="C12" s="3" t="s">
        <v>67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t="shared" si="2"/>
        <v>0</v>
      </c>
      <c r="M12" s="3">
        <v>0</v>
      </c>
      <c r="N12" s="3">
        <v>0</v>
      </c>
      <c r="O12" s="3">
        <f t="shared" si="3"/>
        <v>0</v>
      </c>
      <c r="P12" s="3">
        <v>0</v>
      </c>
      <c r="Q12" s="3">
        <v>0</v>
      </c>
      <c r="R12" s="3">
        <f t="shared" si="4"/>
        <v>0</v>
      </c>
      <c r="S12" s="5">
        <f t="shared" si="5"/>
        <v>0</v>
      </c>
      <c r="T12" s="5">
        <f t="shared" si="6"/>
        <v>0</v>
      </c>
      <c r="U12" s="5">
        <f t="shared" si="7"/>
        <v>0</v>
      </c>
      <c r="V12" s="3" t="s">
        <v>67</v>
      </c>
      <c r="W12" s="11"/>
    </row>
    <row r="13" spans="1:23" ht="12.75">
      <c r="A13" s="11"/>
      <c r="B13" s="3" t="s">
        <v>68</v>
      </c>
      <c r="C13" s="3" t="s">
        <v>69</v>
      </c>
      <c r="D13" s="3">
        <v>0</v>
      </c>
      <c r="E13" s="3">
        <v>300</v>
      </c>
      <c r="F13" s="3">
        <f t="shared" si="0"/>
        <v>300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0</v>
      </c>
      <c r="N13" s="3">
        <v>0</v>
      </c>
      <c r="O13" s="3">
        <f t="shared" si="3"/>
        <v>0</v>
      </c>
      <c r="P13" s="3">
        <v>0</v>
      </c>
      <c r="Q13" s="3">
        <v>0</v>
      </c>
      <c r="R13" s="3">
        <f t="shared" si="4"/>
        <v>0</v>
      </c>
      <c r="S13" s="5">
        <f t="shared" si="5"/>
        <v>0</v>
      </c>
      <c r="T13" s="5">
        <f t="shared" si="6"/>
        <v>300</v>
      </c>
      <c r="U13" s="5">
        <f t="shared" si="7"/>
        <v>300</v>
      </c>
      <c r="V13" s="3" t="s">
        <v>69</v>
      </c>
      <c r="W13" s="11"/>
    </row>
    <row r="14" spans="1:23" ht="12.75">
      <c r="A14" s="11"/>
      <c r="B14" s="3" t="s">
        <v>70</v>
      </c>
      <c r="C14" s="3" t="s">
        <v>71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0</v>
      </c>
      <c r="N14" s="3">
        <v>0</v>
      </c>
      <c r="O14" s="3">
        <f t="shared" si="3"/>
        <v>0</v>
      </c>
      <c r="P14" s="3">
        <v>0</v>
      </c>
      <c r="Q14" s="3">
        <v>0</v>
      </c>
      <c r="R14" s="3">
        <f t="shared" si="4"/>
        <v>0</v>
      </c>
      <c r="S14" s="5">
        <f t="shared" si="5"/>
        <v>0</v>
      </c>
      <c r="T14" s="5">
        <f t="shared" si="6"/>
        <v>0</v>
      </c>
      <c r="U14" s="5">
        <f t="shared" si="7"/>
        <v>0</v>
      </c>
      <c r="V14" s="3" t="s">
        <v>71</v>
      </c>
      <c r="W14" s="11"/>
    </row>
    <row r="15" spans="1:23" ht="12.75">
      <c r="A15" s="11"/>
      <c r="B15" s="3" t="s">
        <v>72</v>
      </c>
      <c r="C15" s="3" t="s">
        <v>73</v>
      </c>
      <c r="D15" s="3">
        <v>300</v>
      </c>
      <c r="E15" s="3">
        <v>0</v>
      </c>
      <c r="F15" s="3">
        <f t="shared" si="0"/>
        <v>300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2"/>
        <v>0</v>
      </c>
      <c r="M15" s="3">
        <v>300</v>
      </c>
      <c r="N15" s="3">
        <v>0</v>
      </c>
      <c r="O15" s="3">
        <f t="shared" si="3"/>
        <v>300</v>
      </c>
      <c r="P15" s="3">
        <v>300</v>
      </c>
      <c r="Q15" s="3">
        <v>0</v>
      </c>
      <c r="R15" s="3">
        <f t="shared" si="4"/>
        <v>300</v>
      </c>
      <c r="S15" s="5">
        <f t="shared" si="5"/>
        <v>900</v>
      </c>
      <c r="T15" s="5">
        <f t="shared" si="6"/>
        <v>0</v>
      </c>
      <c r="U15" s="5">
        <f t="shared" si="7"/>
        <v>900</v>
      </c>
      <c r="V15" s="3" t="s">
        <v>73</v>
      </c>
      <c r="W15" s="11"/>
    </row>
    <row r="16" spans="1:23" ht="12.75">
      <c r="A16" s="11"/>
      <c r="B16" s="3" t="s">
        <v>74</v>
      </c>
      <c r="C16" s="3" t="s">
        <v>75</v>
      </c>
      <c r="D16" s="3">
        <v>0</v>
      </c>
      <c r="E16" s="3">
        <v>600</v>
      </c>
      <c r="F16" s="3">
        <f t="shared" si="0"/>
        <v>600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300</v>
      </c>
      <c r="L16" s="3">
        <f t="shared" si="2"/>
        <v>300</v>
      </c>
      <c r="M16" s="3">
        <v>0</v>
      </c>
      <c r="N16" s="3">
        <v>0</v>
      </c>
      <c r="O16" s="3">
        <f t="shared" si="3"/>
        <v>0</v>
      </c>
      <c r="P16" s="3">
        <v>0</v>
      </c>
      <c r="Q16" s="3">
        <v>0</v>
      </c>
      <c r="R16" s="3">
        <f t="shared" si="4"/>
        <v>0</v>
      </c>
      <c r="S16" s="5">
        <f t="shared" si="5"/>
        <v>0</v>
      </c>
      <c r="T16" s="5">
        <f t="shared" si="6"/>
        <v>900</v>
      </c>
      <c r="U16" s="5">
        <f t="shared" si="7"/>
        <v>900</v>
      </c>
      <c r="V16" s="3" t="s">
        <v>75</v>
      </c>
      <c r="W16" s="11"/>
    </row>
    <row r="17" spans="1:23" ht="12.75">
      <c r="A17" s="11"/>
      <c r="B17" s="3" t="s">
        <v>76</v>
      </c>
      <c r="C17" s="3" t="s">
        <v>77</v>
      </c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 t="shared" si="2"/>
        <v>0</v>
      </c>
      <c r="M17" s="3">
        <v>0</v>
      </c>
      <c r="N17" s="3">
        <v>0</v>
      </c>
      <c r="O17" s="3">
        <f t="shared" si="3"/>
        <v>0</v>
      </c>
      <c r="P17" s="3">
        <v>0</v>
      </c>
      <c r="Q17" s="3">
        <v>0</v>
      </c>
      <c r="R17" s="3">
        <f t="shared" si="4"/>
        <v>0</v>
      </c>
      <c r="S17" s="5">
        <f t="shared" si="5"/>
        <v>0</v>
      </c>
      <c r="T17" s="5">
        <f t="shared" si="6"/>
        <v>0</v>
      </c>
      <c r="U17" s="5">
        <f t="shared" si="7"/>
        <v>0</v>
      </c>
      <c r="V17" s="3" t="s">
        <v>77</v>
      </c>
      <c r="W17" s="11"/>
    </row>
    <row r="18" spans="1:23" ht="12.75">
      <c r="A18" s="11"/>
      <c r="B18" s="3" t="s">
        <v>78</v>
      </c>
      <c r="C18" s="3" t="s">
        <v>79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2"/>
        <v>0</v>
      </c>
      <c r="M18" s="3">
        <v>300</v>
      </c>
      <c r="N18" s="3">
        <v>0</v>
      </c>
      <c r="O18" s="3">
        <f t="shared" si="3"/>
        <v>300</v>
      </c>
      <c r="P18" s="3">
        <v>0</v>
      </c>
      <c r="Q18" s="3">
        <v>0</v>
      </c>
      <c r="R18" s="3">
        <f t="shared" si="4"/>
        <v>0</v>
      </c>
      <c r="S18" s="5">
        <f t="shared" si="5"/>
        <v>300</v>
      </c>
      <c r="T18" s="5">
        <f t="shared" si="6"/>
        <v>0</v>
      </c>
      <c r="U18" s="5">
        <f t="shared" si="7"/>
        <v>300</v>
      </c>
      <c r="V18" s="3" t="s">
        <v>79</v>
      </c>
      <c r="W18" s="11"/>
    </row>
    <row r="19" spans="1:23" ht="12.75">
      <c r="A19" s="11"/>
      <c r="B19" s="3" t="s">
        <v>80</v>
      </c>
      <c r="C19" s="3" t="s">
        <v>81</v>
      </c>
      <c r="D19" s="3">
        <v>0</v>
      </c>
      <c r="E19" s="3">
        <v>300</v>
      </c>
      <c r="F19" s="3">
        <f t="shared" si="0"/>
        <v>300</v>
      </c>
      <c r="G19" s="3">
        <v>300</v>
      </c>
      <c r="H19" s="3">
        <v>0</v>
      </c>
      <c r="I19" s="3">
        <f t="shared" si="1"/>
        <v>300</v>
      </c>
      <c r="J19" s="3">
        <v>0</v>
      </c>
      <c r="K19" s="3">
        <v>300</v>
      </c>
      <c r="L19" s="3">
        <f t="shared" si="2"/>
        <v>300</v>
      </c>
      <c r="M19" s="3">
        <v>0</v>
      </c>
      <c r="N19" s="3">
        <v>0</v>
      </c>
      <c r="O19" s="3">
        <f t="shared" si="3"/>
        <v>0</v>
      </c>
      <c r="P19" s="3">
        <v>0</v>
      </c>
      <c r="Q19" s="3">
        <v>0</v>
      </c>
      <c r="R19" s="3">
        <f t="shared" si="4"/>
        <v>0</v>
      </c>
      <c r="S19" s="5">
        <f t="shared" si="5"/>
        <v>300</v>
      </c>
      <c r="T19" s="5">
        <f t="shared" si="6"/>
        <v>600</v>
      </c>
      <c r="U19" s="5">
        <f t="shared" si="7"/>
        <v>900</v>
      </c>
      <c r="V19" s="3" t="s">
        <v>81</v>
      </c>
      <c r="W19" s="11"/>
    </row>
    <row r="20" spans="1:23" ht="12.75">
      <c r="A20" s="11"/>
      <c r="B20" s="3" t="s">
        <v>82</v>
      </c>
      <c r="C20" s="3" t="s">
        <v>83</v>
      </c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2"/>
        <v>0</v>
      </c>
      <c r="M20" s="3">
        <v>0</v>
      </c>
      <c r="N20" s="3">
        <v>0</v>
      </c>
      <c r="O20" s="3">
        <f t="shared" si="3"/>
        <v>0</v>
      </c>
      <c r="P20" s="3">
        <v>0</v>
      </c>
      <c r="Q20" s="3">
        <v>0</v>
      </c>
      <c r="R20" s="3">
        <f t="shared" si="4"/>
        <v>0</v>
      </c>
      <c r="S20" s="5">
        <f t="shared" si="5"/>
        <v>0</v>
      </c>
      <c r="T20" s="5">
        <f t="shared" si="6"/>
        <v>0</v>
      </c>
      <c r="U20" s="5">
        <f t="shared" si="7"/>
        <v>0</v>
      </c>
      <c r="V20" s="3" t="s">
        <v>83</v>
      </c>
      <c r="W20" s="11"/>
    </row>
    <row r="21" spans="1:23" ht="12.75">
      <c r="A21" s="11"/>
      <c r="B21" s="3" t="s">
        <v>84</v>
      </c>
      <c r="C21" s="3" t="s">
        <v>85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2"/>
        <v>0</v>
      </c>
      <c r="M21" s="3">
        <v>0</v>
      </c>
      <c r="N21" s="3">
        <v>0</v>
      </c>
      <c r="O21" s="3">
        <f t="shared" si="3"/>
        <v>0</v>
      </c>
      <c r="P21" s="3">
        <v>300</v>
      </c>
      <c r="Q21" s="3">
        <v>0</v>
      </c>
      <c r="R21" s="3">
        <f t="shared" si="4"/>
        <v>300</v>
      </c>
      <c r="S21" s="5">
        <f t="shared" si="5"/>
        <v>300</v>
      </c>
      <c r="T21" s="5">
        <f t="shared" si="6"/>
        <v>0</v>
      </c>
      <c r="U21" s="5">
        <f t="shared" si="7"/>
        <v>300</v>
      </c>
      <c r="V21" s="3" t="s">
        <v>85</v>
      </c>
      <c r="W21" s="11"/>
    </row>
    <row r="22" spans="1:23" ht="12.75">
      <c r="A22" s="11"/>
      <c r="B22" s="3" t="s">
        <v>86</v>
      </c>
      <c r="C22" s="3" t="s">
        <v>87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2"/>
        <v>0</v>
      </c>
      <c r="M22" s="3">
        <v>0</v>
      </c>
      <c r="N22" s="3">
        <v>0</v>
      </c>
      <c r="O22" s="3">
        <f t="shared" si="3"/>
        <v>0</v>
      </c>
      <c r="P22" s="3">
        <v>0</v>
      </c>
      <c r="Q22" s="3">
        <v>0</v>
      </c>
      <c r="R22" s="3">
        <f t="shared" si="4"/>
        <v>0</v>
      </c>
      <c r="S22" s="5">
        <f t="shared" si="5"/>
        <v>0</v>
      </c>
      <c r="T22" s="5">
        <f t="shared" si="6"/>
        <v>0</v>
      </c>
      <c r="U22" s="5">
        <f t="shared" si="7"/>
        <v>0</v>
      </c>
      <c r="V22" s="3" t="s">
        <v>87</v>
      </c>
      <c r="W22" s="11"/>
    </row>
    <row r="23" spans="1:23" ht="12.75">
      <c r="A23" s="11"/>
      <c r="B23" s="3"/>
      <c r="C23" s="5" t="s">
        <v>12</v>
      </c>
      <c r="D23" s="5">
        <f aca="true" t="shared" si="8" ref="D23:R23">SUM(D6:D22)</f>
        <v>900</v>
      </c>
      <c r="E23" s="5">
        <f t="shared" si="8"/>
        <v>1200</v>
      </c>
      <c r="F23" s="5">
        <f t="shared" si="8"/>
        <v>2100</v>
      </c>
      <c r="G23" s="5">
        <f t="shared" si="8"/>
        <v>600</v>
      </c>
      <c r="H23" s="5">
        <f t="shared" si="8"/>
        <v>0</v>
      </c>
      <c r="I23" s="5">
        <f t="shared" si="8"/>
        <v>600</v>
      </c>
      <c r="J23" s="5">
        <v>0</v>
      </c>
      <c r="K23" s="5">
        <f t="shared" si="8"/>
        <v>1200</v>
      </c>
      <c r="L23" s="5">
        <f t="shared" si="8"/>
        <v>1500</v>
      </c>
      <c r="M23" s="5">
        <f t="shared" si="8"/>
        <v>900</v>
      </c>
      <c r="N23" s="5">
        <f t="shared" si="8"/>
        <v>0</v>
      </c>
      <c r="O23" s="5">
        <f t="shared" si="8"/>
        <v>900</v>
      </c>
      <c r="P23" s="5">
        <v>0</v>
      </c>
      <c r="Q23" s="5">
        <f t="shared" si="8"/>
        <v>0</v>
      </c>
      <c r="R23" s="5">
        <f t="shared" si="8"/>
        <v>900</v>
      </c>
      <c r="S23" s="5">
        <f t="shared" si="5"/>
        <v>2400</v>
      </c>
      <c r="T23" s="5">
        <f t="shared" si="6"/>
        <v>2400</v>
      </c>
      <c r="U23" s="5">
        <f t="shared" si="7"/>
        <v>4800</v>
      </c>
      <c r="V23" s="5" t="s">
        <v>12</v>
      </c>
      <c r="W23" s="11"/>
    </row>
    <row r="24" spans="1:2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29"/>
      <c r="K28" s="29"/>
      <c r="L28" s="29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2:23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19" t="s">
        <v>134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49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37"/>
      <c r="G4" s="34"/>
      <c r="H4" s="44" t="s">
        <v>8</v>
      </c>
      <c r="I4" s="45"/>
      <c r="J4" s="40"/>
      <c r="K4" s="36" t="s">
        <v>9</v>
      </c>
      <c r="L4" s="40"/>
      <c r="M4" s="34"/>
      <c r="N4" s="44" t="s">
        <v>10</v>
      </c>
      <c r="O4" s="45"/>
      <c r="P4" s="38"/>
      <c r="Q4" s="39" t="s">
        <v>11</v>
      </c>
      <c r="R4" s="41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43"/>
      <c r="G5" s="42"/>
      <c r="H5" s="25" t="s">
        <v>42</v>
      </c>
      <c r="I5" s="33"/>
      <c r="J5" s="33"/>
      <c r="K5" s="25" t="s">
        <v>43</v>
      </c>
      <c r="L5" s="33"/>
      <c r="M5" s="34"/>
      <c r="N5" s="46" t="s">
        <v>44</v>
      </c>
      <c r="O5" s="45"/>
      <c r="P5" s="33"/>
      <c r="Q5" s="47" t="s">
        <v>45</v>
      </c>
      <c r="R5" s="33"/>
      <c r="S5" s="11"/>
      <c r="T5" s="11"/>
      <c r="U5" s="11"/>
      <c r="V5" s="11"/>
      <c r="W5" s="11"/>
    </row>
    <row r="6" spans="1:27" ht="38.25">
      <c r="A6" s="11"/>
      <c r="B6" s="7" t="s">
        <v>0</v>
      </c>
      <c r="C6" s="7" t="s">
        <v>5</v>
      </c>
      <c r="D6" s="60" t="s">
        <v>132</v>
      </c>
      <c r="E6" s="60" t="s">
        <v>133</v>
      </c>
      <c r="F6" s="60" t="s">
        <v>4</v>
      </c>
      <c r="G6" s="60" t="s">
        <v>132</v>
      </c>
      <c r="H6" s="60" t="s">
        <v>133</v>
      </c>
      <c r="I6" s="60" t="s">
        <v>4</v>
      </c>
      <c r="J6" s="60" t="s">
        <v>132</v>
      </c>
      <c r="K6" s="60" t="s">
        <v>133</v>
      </c>
      <c r="L6" s="60" t="s">
        <v>4</v>
      </c>
      <c r="M6" s="60" t="s">
        <v>132</v>
      </c>
      <c r="N6" s="60" t="s">
        <v>133</v>
      </c>
      <c r="O6" s="60" t="s">
        <v>4</v>
      </c>
      <c r="P6" s="60" t="s">
        <v>132</v>
      </c>
      <c r="Q6" s="60" t="s">
        <v>133</v>
      </c>
      <c r="R6" s="60" t="s">
        <v>4</v>
      </c>
      <c r="S6" s="60" t="str">
        <f>P6&amp;" Total"</f>
        <v>NORTH-BOUND Total</v>
      </c>
      <c r="T6" s="60" t="str">
        <f>Q6&amp;" Total"</f>
        <v>SOUTH-BOUND Total</v>
      </c>
      <c r="U6" s="60" t="s">
        <v>4</v>
      </c>
      <c r="V6" s="7" t="s">
        <v>5</v>
      </c>
      <c r="W6" s="11"/>
      <c r="X6" s="30"/>
      <c r="Y6" s="30"/>
      <c r="Z6" s="30"/>
      <c r="AA6" s="30"/>
    </row>
    <row r="7" spans="1:27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  <c r="X7" s="31"/>
      <c r="Y7" s="30"/>
      <c r="Z7" s="30"/>
      <c r="AA7" s="30"/>
    </row>
    <row r="8" spans="1:27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5400</v>
      </c>
      <c r="H8" s="3">
        <v>0</v>
      </c>
      <c r="I8" s="3">
        <f aca="true" t="shared" si="1" ref="I8:I20">SUM(G8:H8)</f>
        <v>5400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0</v>
      </c>
      <c r="O8" s="3">
        <f aca="true" t="shared" si="2" ref="O8:O23">SUM(M8:N8)</f>
        <v>0</v>
      </c>
      <c r="P8" s="3">
        <v>0</v>
      </c>
      <c r="Q8" s="3">
        <v>0</v>
      </c>
      <c r="R8" s="3">
        <f aca="true" t="shared" si="3" ref="R8:R23">SUM(P8:Q8)</f>
        <v>0</v>
      </c>
      <c r="S8" s="5">
        <f aca="true" t="shared" si="4" ref="S8:T24">D8+G8+J8+M8+P8</f>
        <v>5400</v>
      </c>
      <c r="T8" s="5">
        <f t="shared" si="4"/>
        <v>0</v>
      </c>
      <c r="U8" s="5">
        <f aca="true" t="shared" si="5" ref="U8:U24">S8+T8</f>
        <v>5400</v>
      </c>
      <c r="V8" s="3" t="s">
        <v>57</v>
      </c>
      <c r="W8" s="11"/>
      <c r="X8" s="31"/>
      <c r="Y8" s="30"/>
      <c r="Z8" s="30"/>
      <c r="AA8" s="30"/>
    </row>
    <row r="9" spans="1:27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0</v>
      </c>
      <c r="Q9" s="3">
        <v>0</v>
      </c>
      <c r="R9" s="3">
        <f t="shared" si="3"/>
        <v>0</v>
      </c>
      <c r="S9" s="5">
        <f t="shared" si="4"/>
        <v>0</v>
      </c>
      <c r="T9" s="5">
        <f t="shared" si="4"/>
        <v>0</v>
      </c>
      <c r="U9" s="5">
        <f t="shared" si="5"/>
        <v>0</v>
      </c>
      <c r="V9" s="3" t="s">
        <v>59</v>
      </c>
      <c r="W9" s="11"/>
      <c r="X9" s="31"/>
      <c r="Y9" s="30"/>
      <c r="Z9" s="30"/>
      <c r="AA9" s="30"/>
    </row>
    <row r="10" spans="1:27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0</v>
      </c>
      <c r="R10" s="3">
        <f t="shared" si="3"/>
        <v>0</v>
      </c>
      <c r="S10" s="5">
        <f t="shared" si="4"/>
        <v>0</v>
      </c>
      <c r="T10" s="5">
        <f t="shared" si="4"/>
        <v>0</v>
      </c>
      <c r="U10" s="5">
        <f t="shared" si="5"/>
        <v>0</v>
      </c>
      <c r="V10" s="3" t="s">
        <v>61</v>
      </c>
      <c r="W10" s="11"/>
      <c r="X10" s="31"/>
      <c r="Y10" s="30"/>
      <c r="Z10" s="30"/>
      <c r="AA10" s="30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31"/>
      <c r="Y11" s="30"/>
      <c r="Z11" s="30"/>
      <c r="AA11" s="30"/>
    </row>
    <row r="12" spans="1:27" ht="12.75">
      <c r="A12" s="11"/>
      <c r="B12" s="3" t="s">
        <v>64</v>
      </c>
      <c r="C12" s="3" t="s">
        <v>65</v>
      </c>
      <c r="D12" s="3">
        <v>2400</v>
      </c>
      <c r="E12" s="3">
        <v>0</v>
      </c>
      <c r="F12" s="3">
        <f t="shared" si="0"/>
        <v>2400</v>
      </c>
      <c r="G12" s="3">
        <v>0</v>
      </c>
      <c r="H12" s="3">
        <v>0</v>
      </c>
      <c r="I12" s="3">
        <f t="shared" si="1"/>
        <v>0</v>
      </c>
      <c r="J12" s="3">
        <v>7200</v>
      </c>
      <c r="K12" s="3">
        <v>7200</v>
      </c>
      <c r="L12" s="3">
        <f aca="true" t="shared" si="6" ref="L12:L23">SUM(J12:K12)</f>
        <v>14400</v>
      </c>
      <c r="M12" s="3">
        <v>0</v>
      </c>
      <c r="N12" s="3">
        <v>0</v>
      </c>
      <c r="O12" s="3">
        <f t="shared" si="2"/>
        <v>0</v>
      </c>
      <c r="P12" s="3">
        <v>0</v>
      </c>
      <c r="Q12" s="3">
        <v>0</v>
      </c>
      <c r="R12" s="3">
        <f t="shared" si="3"/>
        <v>0</v>
      </c>
      <c r="S12" s="5">
        <f t="shared" si="4"/>
        <v>9600</v>
      </c>
      <c r="T12" s="5">
        <f t="shared" si="4"/>
        <v>7200</v>
      </c>
      <c r="U12" s="5">
        <f t="shared" si="5"/>
        <v>16800</v>
      </c>
      <c r="V12" s="3" t="s">
        <v>65</v>
      </c>
      <c r="W12" s="11"/>
      <c r="X12" s="31"/>
      <c r="Y12" s="30"/>
      <c r="Z12" s="30"/>
      <c r="AA12" s="30"/>
    </row>
    <row r="13" spans="1:27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0</v>
      </c>
      <c r="O13" s="3">
        <f t="shared" si="2"/>
        <v>0</v>
      </c>
      <c r="P13" s="3">
        <v>0</v>
      </c>
      <c r="Q13" s="3">
        <v>0</v>
      </c>
      <c r="R13" s="3">
        <f t="shared" si="3"/>
        <v>0</v>
      </c>
      <c r="S13" s="5">
        <f t="shared" si="4"/>
        <v>0</v>
      </c>
      <c r="T13" s="5">
        <f t="shared" si="4"/>
        <v>0</v>
      </c>
      <c r="U13" s="5">
        <f t="shared" si="5"/>
        <v>0</v>
      </c>
      <c r="V13" s="3" t="s">
        <v>67</v>
      </c>
      <c r="W13" s="11"/>
      <c r="X13" s="31"/>
      <c r="Y13" s="30"/>
      <c r="Z13" s="30"/>
      <c r="AA13" s="30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2400</v>
      </c>
      <c r="F14" s="3">
        <f t="shared" si="0"/>
        <v>2400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0</v>
      </c>
      <c r="O14" s="3">
        <f t="shared" si="2"/>
        <v>0</v>
      </c>
      <c r="P14" s="3">
        <v>0</v>
      </c>
      <c r="Q14" s="3">
        <v>0</v>
      </c>
      <c r="R14" s="3">
        <f t="shared" si="3"/>
        <v>0</v>
      </c>
      <c r="S14" s="5">
        <f t="shared" si="4"/>
        <v>0</v>
      </c>
      <c r="T14" s="5">
        <f t="shared" si="4"/>
        <v>2400</v>
      </c>
      <c r="U14" s="5">
        <f t="shared" si="5"/>
        <v>2400</v>
      </c>
      <c r="V14" s="3" t="s">
        <v>69</v>
      </c>
      <c r="W14" s="11"/>
      <c r="X14" s="31"/>
      <c r="Y14" s="30"/>
      <c r="Z14" s="30"/>
      <c r="AA14" s="30"/>
    </row>
    <row r="15" spans="1:27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6"/>
        <v>0</v>
      </c>
      <c r="M15" s="3">
        <v>0</v>
      </c>
      <c r="N15" s="3">
        <v>0</v>
      </c>
      <c r="O15" s="3">
        <f t="shared" si="2"/>
        <v>0</v>
      </c>
      <c r="P15" s="3">
        <v>0</v>
      </c>
      <c r="Q15" s="3">
        <v>0</v>
      </c>
      <c r="R15" s="3">
        <f t="shared" si="3"/>
        <v>0</v>
      </c>
      <c r="S15" s="5">
        <f t="shared" si="4"/>
        <v>0</v>
      </c>
      <c r="T15" s="5">
        <f t="shared" si="4"/>
        <v>0</v>
      </c>
      <c r="U15" s="5">
        <f t="shared" si="5"/>
        <v>0</v>
      </c>
      <c r="V15" s="3" t="s">
        <v>71</v>
      </c>
      <c r="W15" s="11"/>
      <c r="X15" s="31"/>
      <c r="Y15" s="30"/>
      <c r="Z15" s="30"/>
      <c r="AA15" s="30"/>
    </row>
    <row r="16" spans="1:27" ht="12.75">
      <c r="A16" s="11"/>
      <c r="B16" s="3" t="s">
        <v>72</v>
      </c>
      <c r="C16" s="3" t="s">
        <v>73</v>
      </c>
      <c r="D16" s="3">
        <v>2400</v>
      </c>
      <c r="E16" s="3">
        <v>0</v>
      </c>
      <c r="F16" s="3">
        <f t="shared" si="0"/>
        <v>2400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6"/>
        <v>0</v>
      </c>
      <c r="M16" s="3">
        <v>7500</v>
      </c>
      <c r="N16" s="3">
        <v>0</v>
      </c>
      <c r="O16" s="3">
        <f t="shared" si="2"/>
        <v>7500</v>
      </c>
      <c r="P16" s="3">
        <v>8400</v>
      </c>
      <c r="Q16" s="3">
        <v>0</v>
      </c>
      <c r="R16" s="3">
        <f t="shared" si="3"/>
        <v>8400</v>
      </c>
      <c r="S16" s="5">
        <f t="shared" si="4"/>
        <v>18300</v>
      </c>
      <c r="T16" s="5">
        <f t="shared" si="4"/>
        <v>0</v>
      </c>
      <c r="U16" s="5">
        <f t="shared" si="5"/>
        <v>18300</v>
      </c>
      <c r="V16" s="3" t="s">
        <v>73</v>
      </c>
      <c r="W16" s="11"/>
      <c r="X16" s="31"/>
      <c r="Y16" s="30"/>
      <c r="Z16" s="30"/>
      <c r="AA16" s="30"/>
    </row>
    <row r="17" spans="1:27" ht="12.75">
      <c r="A17" s="11"/>
      <c r="B17" s="3" t="s">
        <v>74</v>
      </c>
      <c r="C17" s="3" t="s">
        <v>75</v>
      </c>
      <c r="D17" s="3">
        <v>0</v>
      </c>
      <c r="E17" s="3">
        <v>4800</v>
      </c>
      <c r="F17" s="3">
        <f t="shared" si="0"/>
        <v>4800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7200</v>
      </c>
      <c r="L17" s="3">
        <f t="shared" si="6"/>
        <v>7200</v>
      </c>
      <c r="M17" s="3">
        <v>0</v>
      </c>
      <c r="N17" s="3">
        <v>0</v>
      </c>
      <c r="O17" s="3">
        <f t="shared" si="2"/>
        <v>0</v>
      </c>
      <c r="P17" s="3">
        <v>0</v>
      </c>
      <c r="Q17" s="3">
        <v>0</v>
      </c>
      <c r="R17" s="3">
        <f t="shared" si="3"/>
        <v>0</v>
      </c>
      <c r="S17" s="5">
        <f t="shared" si="4"/>
        <v>0</v>
      </c>
      <c r="T17" s="5">
        <f t="shared" si="4"/>
        <v>12000</v>
      </c>
      <c r="U17" s="5">
        <f t="shared" si="5"/>
        <v>12000</v>
      </c>
      <c r="V17" s="3" t="s">
        <v>75</v>
      </c>
      <c r="W17" s="11"/>
      <c r="X17" s="31"/>
      <c r="Y17" s="30"/>
      <c r="Z17" s="30"/>
      <c r="AA17" s="30"/>
    </row>
    <row r="18" spans="1:27" ht="12.75">
      <c r="A18" s="11"/>
      <c r="B18" s="3" t="s">
        <v>76</v>
      </c>
      <c r="C18" s="3" t="s">
        <v>77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6"/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0</v>
      </c>
      <c r="U18" s="5">
        <f t="shared" si="5"/>
        <v>0</v>
      </c>
      <c r="V18" s="3" t="s">
        <v>77</v>
      </c>
      <c r="W18" s="11"/>
      <c r="X18" s="31"/>
      <c r="Y18" s="30"/>
      <c r="Z18" s="30"/>
      <c r="AA18" s="30"/>
    </row>
    <row r="19" spans="1:27" ht="12.75">
      <c r="A19" s="11"/>
      <c r="B19" s="3" t="s">
        <v>78</v>
      </c>
      <c r="C19" s="3" t="s">
        <v>79</v>
      </c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6"/>
        <v>0</v>
      </c>
      <c r="M19" s="3">
        <v>7500</v>
      </c>
      <c r="N19" s="3">
        <v>0</v>
      </c>
      <c r="O19" s="3">
        <f t="shared" si="2"/>
        <v>7500</v>
      </c>
      <c r="P19" s="3">
        <v>0</v>
      </c>
      <c r="Q19" s="3">
        <v>0</v>
      </c>
      <c r="R19" s="3">
        <f t="shared" si="3"/>
        <v>0</v>
      </c>
      <c r="S19" s="5">
        <f t="shared" si="4"/>
        <v>7500</v>
      </c>
      <c r="T19" s="5">
        <f t="shared" si="4"/>
        <v>0</v>
      </c>
      <c r="U19" s="5">
        <f t="shared" si="5"/>
        <v>7500</v>
      </c>
      <c r="V19" s="3" t="s">
        <v>79</v>
      </c>
      <c r="W19" s="11"/>
      <c r="X19" s="31"/>
      <c r="Y19" s="30"/>
      <c r="Z19" s="30"/>
      <c r="AA19" s="30"/>
    </row>
    <row r="20" spans="1:27" ht="12.75">
      <c r="A20" s="11"/>
      <c r="B20" s="3" t="s">
        <v>80</v>
      </c>
      <c r="C20" s="3" t="s">
        <v>81</v>
      </c>
      <c r="D20" s="3">
        <v>0</v>
      </c>
      <c r="E20" s="3">
        <v>2400</v>
      </c>
      <c r="F20" s="3">
        <f t="shared" si="0"/>
        <v>2400</v>
      </c>
      <c r="G20" s="3">
        <v>5400</v>
      </c>
      <c r="H20" s="3">
        <v>0</v>
      </c>
      <c r="I20" s="3">
        <f t="shared" si="1"/>
        <v>5400</v>
      </c>
      <c r="J20" s="3">
        <v>0</v>
      </c>
      <c r="K20" s="3">
        <v>7200</v>
      </c>
      <c r="L20" s="3">
        <f t="shared" si="6"/>
        <v>7200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5400</v>
      </c>
      <c r="T20" s="5">
        <f t="shared" si="4"/>
        <v>9600</v>
      </c>
      <c r="U20" s="5">
        <f t="shared" si="5"/>
        <v>15000</v>
      </c>
      <c r="V20" s="3" t="s">
        <v>81</v>
      </c>
      <c r="W20" s="11"/>
      <c r="X20" s="31"/>
      <c r="Y20" s="30"/>
      <c r="Z20" s="30"/>
      <c r="AA20" s="30"/>
    </row>
    <row r="21" spans="1:27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 t="s">
        <v>83</v>
      </c>
      <c r="W21" s="11"/>
      <c r="X21" s="31"/>
      <c r="Y21" s="30"/>
      <c r="Z21" s="30"/>
      <c r="AA21" s="30"/>
    </row>
    <row r="22" spans="1:27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>SUM(G22:H22)</f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8400</v>
      </c>
      <c r="Q22" s="3">
        <v>0</v>
      </c>
      <c r="R22" s="3">
        <f t="shared" si="3"/>
        <v>8400</v>
      </c>
      <c r="S22" s="5">
        <f t="shared" si="4"/>
        <v>8400</v>
      </c>
      <c r="T22" s="5">
        <f t="shared" si="4"/>
        <v>0</v>
      </c>
      <c r="U22" s="5">
        <f t="shared" si="5"/>
        <v>8400</v>
      </c>
      <c r="V22" s="3" t="s">
        <v>85</v>
      </c>
      <c r="W22" s="11"/>
      <c r="X22" s="31"/>
      <c r="Y22" s="30"/>
      <c r="Z22" s="30"/>
      <c r="AA22" s="30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31"/>
      <c r="Y23" s="30"/>
      <c r="Z23" s="30"/>
      <c r="AA23" s="30"/>
    </row>
    <row r="24" spans="1:27" ht="12.75">
      <c r="A24" s="11"/>
      <c r="B24" s="3"/>
      <c r="C24" s="5" t="s">
        <v>12</v>
      </c>
      <c r="D24" s="5">
        <f aca="true" t="shared" si="7" ref="D24:R24">SUM(D7:D23)</f>
        <v>4800</v>
      </c>
      <c r="E24" s="5">
        <f t="shared" si="7"/>
        <v>9600</v>
      </c>
      <c r="F24" s="5">
        <f t="shared" si="7"/>
        <v>14400</v>
      </c>
      <c r="G24" s="5">
        <f t="shared" si="7"/>
        <v>10800</v>
      </c>
      <c r="H24" s="5">
        <f t="shared" si="7"/>
        <v>0</v>
      </c>
      <c r="I24" s="5">
        <f t="shared" si="7"/>
        <v>10800</v>
      </c>
      <c r="J24" s="5">
        <v>0</v>
      </c>
      <c r="K24" s="5">
        <f t="shared" si="7"/>
        <v>21600</v>
      </c>
      <c r="L24" s="5">
        <f t="shared" si="7"/>
        <v>28800</v>
      </c>
      <c r="M24" s="5">
        <f t="shared" si="7"/>
        <v>15000</v>
      </c>
      <c r="N24" s="5">
        <f t="shared" si="7"/>
        <v>0</v>
      </c>
      <c r="O24" s="5">
        <f t="shared" si="7"/>
        <v>15000</v>
      </c>
      <c r="P24" s="5">
        <v>0</v>
      </c>
      <c r="Q24" s="5">
        <f t="shared" si="7"/>
        <v>0</v>
      </c>
      <c r="R24" s="5">
        <f t="shared" si="7"/>
        <v>16800</v>
      </c>
      <c r="S24" s="5">
        <f t="shared" si="4"/>
        <v>30600</v>
      </c>
      <c r="T24" s="5">
        <f t="shared" si="4"/>
        <v>31200</v>
      </c>
      <c r="U24" s="5">
        <f t="shared" si="5"/>
        <v>61800</v>
      </c>
      <c r="V24" s="5" t="s">
        <v>12</v>
      </c>
      <c r="W24" s="11"/>
      <c r="X24" s="31"/>
      <c r="Y24" s="30"/>
      <c r="Z24" s="30"/>
      <c r="AA24" s="30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30"/>
      <c r="Y25" s="30"/>
      <c r="Z25" s="30"/>
      <c r="AA25" s="30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19" t="s">
        <v>134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1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4"/>
      <c r="C3" s="52"/>
      <c r="D3" s="51" t="s">
        <v>113</v>
      </c>
      <c r="E3" s="53"/>
      <c r="F3" s="52"/>
      <c r="G3" s="53"/>
      <c r="H3" s="52"/>
      <c r="I3" s="52"/>
      <c r="J3" s="53"/>
      <c r="K3" s="45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5"/>
      <c r="C4" s="11"/>
      <c r="D4" s="54" t="s">
        <v>51</v>
      </c>
      <c r="E4" s="33"/>
      <c r="F4" s="11"/>
      <c r="G4" s="54" t="s">
        <v>112</v>
      </c>
      <c r="H4" s="57"/>
      <c r="I4" s="12"/>
      <c r="J4" s="54" t="s">
        <v>40</v>
      </c>
      <c r="K4" s="57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6" t="s">
        <v>0</v>
      </c>
      <c r="C5" s="56" t="s">
        <v>52</v>
      </c>
      <c r="D5" s="58" t="s">
        <v>132</v>
      </c>
      <c r="E5" s="58" t="s">
        <v>133</v>
      </c>
      <c r="F5" s="59"/>
      <c r="G5" s="58" t="s">
        <v>132</v>
      </c>
      <c r="H5" s="58" t="s">
        <v>133</v>
      </c>
      <c r="I5" s="61"/>
      <c r="J5" s="58" t="s">
        <v>132</v>
      </c>
      <c r="K5" s="58" t="s">
        <v>133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62">
        <v>0</v>
      </c>
      <c r="E6" s="62">
        <v>0</v>
      </c>
      <c r="F6" s="63"/>
      <c r="G6" s="62">
        <v>0</v>
      </c>
      <c r="H6" s="62">
        <v>0</v>
      </c>
      <c r="I6" s="61"/>
      <c r="J6" s="62">
        <v>0</v>
      </c>
      <c r="K6" s="62">
        <v>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0</v>
      </c>
      <c r="E9" s="4">
        <v>0</v>
      </c>
      <c r="F9" s="11"/>
      <c r="G9" s="4">
        <v>0</v>
      </c>
      <c r="H9" s="4">
        <v>0</v>
      </c>
      <c r="I9" s="12"/>
      <c r="J9" s="4">
        <v>0</v>
      </c>
      <c r="K9" s="4">
        <v>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0</v>
      </c>
      <c r="E16" s="6">
        <f>SUM(E6:E15)</f>
        <v>0</v>
      </c>
      <c r="F16" s="11"/>
      <c r="G16" s="6">
        <f>SUM(G6:G15)</f>
        <v>0</v>
      </c>
      <c r="H16" s="6">
        <f>SUM(H6:H15)</f>
        <v>0</v>
      </c>
      <c r="I16" s="12"/>
      <c r="J16" s="6">
        <f>SUM(J6:J15)</f>
        <v>0</v>
      </c>
      <c r="K16" s="6">
        <f>SUM(K6:K15)</f>
        <v>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17.7109375" style="0" customWidth="1"/>
  </cols>
  <sheetData>
    <row r="1" spans="1:46" ht="12.75">
      <c r="A1" s="11"/>
      <c r="B1" s="11"/>
      <c r="C1" s="19" t="s">
        <v>134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21" ht="12.75" customHeight="1">
      <c r="A3" s="64"/>
      <c r="B3" s="64"/>
      <c r="C3" s="65" t="s">
        <v>135</v>
      </c>
      <c r="D3" s="65"/>
      <c r="E3" s="65"/>
      <c r="F3" s="65"/>
      <c r="G3" s="65"/>
      <c r="H3" s="65"/>
      <c r="I3" s="65"/>
      <c r="J3" s="65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32.25" customHeight="1">
      <c r="A4" s="64"/>
      <c r="B4" s="64"/>
      <c r="C4" s="66" t="s">
        <v>136</v>
      </c>
      <c r="D4" s="67"/>
      <c r="E4" s="67"/>
      <c r="F4" s="67"/>
      <c r="G4" s="67"/>
      <c r="H4" s="67"/>
      <c r="I4" s="67"/>
      <c r="J4" s="67"/>
      <c r="K4" s="67"/>
      <c r="L4" s="67"/>
      <c r="M4" s="64"/>
      <c r="N4" s="64"/>
      <c r="O4" s="64"/>
      <c r="P4" s="64"/>
      <c r="Q4" s="64"/>
      <c r="R4" s="64"/>
      <c r="S4" s="64"/>
      <c r="T4" s="64"/>
      <c r="U4" s="64"/>
    </row>
    <row r="5" spans="1:21" ht="12" customHeight="1">
      <c r="A5" s="64"/>
      <c r="B5" s="64"/>
      <c r="C5" s="68"/>
      <c r="D5" s="69"/>
      <c r="E5" s="69"/>
      <c r="F5" s="69"/>
      <c r="G5" s="69"/>
      <c r="H5" s="69"/>
      <c r="I5" s="69"/>
      <c r="J5" s="69"/>
      <c r="K5" s="69"/>
      <c r="L5" s="69"/>
      <c r="M5" s="64"/>
      <c r="N5" s="64"/>
      <c r="O5" s="64"/>
      <c r="P5" s="64"/>
      <c r="Q5" s="64"/>
      <c r="R5" s="64"/>
      <c r="S5" s="64"/>
      <c r="T5" s="64"/>
      <c r="U5" s="64"/>
    </row>
    <row r="6" spans="1:21" ht="12.75" customHeight="1">
      <c r="A6" s="64"/>
      <c r="B6" s="64"/>
      <c r="C6" s="70" t="s">
        <v>137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ht="12.75" customHeight="1">
      <c r="A7" s="64"/>
      <c r="B7" s="64"/>
      <c r="C7" s="31" t="s">
        <v>130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</row>
    <row r="8" spans="1:21" ht="12.75" customHeight="1">
      <c r="A8" s="64"/>
      <c r="B8" s="64"/>
      <c r="C8" s="31" t="s">
        <v>131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1:46" ht="12.75">
      <c r="A9" s="11"/>
      <c r="B9" s="11"/>
      <c r="C9" s="1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5.75">
      <c r="A10" s="11"/>
      <c r="B10" s="11"/>
      <c r="C10" s="11"/>
      <c r="D10" s="33"/>
      <c r="E10" s="33"/>
      <c r="F10" s="33"/>
      <c r="G10" s="33"/>
      <c r="H10" s="33"/>
      <c r="I10" s="33"/>
      <c r="J10" s="33"/>
      <c r="K10" s="49" t="s">
        <v>53</v>
      </c>
      <c r="L10" s="33"/>
      <c r="M10" s="33"/>
      <c r="N10" s="33"/>
      <c r="O10" s="33"/>
      <c r="P10" s="33"/>
      <c r="Q10" s="33"/>
      <c r="R10" s="33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2.75">
      <c r="A11" s="11"/>
      <c r="B11" s="11"/>
      <c r="C11" s="11"/>
      <c r="D11" s="33"/>
      <c r="E11" s="36" t="s">
        <v>6</v>
      </c>
      <c r="F11" s="37"/>
      <c r="G11" s="34"/>
      <c r="H11" s="44" t="s">
        <v>8</v>
      </c>
      <c r="I11" s="45"/>
      <c r="J11" s="40"/>
      <c r="K11" s="36" t="s">
        <v>9</v>
      </c>
      <c r="L11" s="40"/>
      <c r="M11" s="34"/>
      <c r="N11" s="44" t="s">
        <v>10</v>
      </c>
      <c r="O11" s="45"/>
      <c r="P11" s="38"/>
      <c r="Q11" s="39" t="s">
        <v>11</v>
      </c>
      <c r="R11" s="4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2.75">
      <c r="A12" s="11"/>
      <c r="B12" s="11"/>
      <c r="C12" s="11"/>
      <c r="D12" s="35"/>
      <c r="E12" s="25" t="s">
        <v>7</v>
      </c>
      <c r="F12" s="43"/>
      <c r="G12" s="42"/>
      <c r="H12" s="25" t="s">
        <v>42</v>
      </c>
      <c r="I12" s="33"/>
      <c r="J12" s="33"/>
      <c r="K12" s="25" t="s">
        <v>43</v>
      </c>
      <c r="L12" s="33"/>
      <c r="M12" s="34"/>
      <c r="N12" s="46" t="s">
        <v>44</v>
      </c>
      <c r="O12" s="45"/>
      <c r="P12" s="33"/>
      <c r="Q12" s="47" t="s">
        <v>45</v>
      </c>
      <c r="R12" s="33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38.25">
      <c r="A13" s="11"/>
      <c r="B13" s="7" t="s">
        <v>0</v>
      </c>
      <c r="C13" s="7" t="s">
        <v>114</v>
      </c>
      <c r="D13" s="60" t="s">
        <v>132</v>
      </c>
      <c r="E13" s="60" t="s">
        <v>133</v>
      </c>
      <c r="F13" s="60" t="s">
        <v>4</v>
      </c>
      <c r="G13" s="60" t="s">
        <v>132</v>
      </c>
      <c r="H13" s="60" t="s">
        <v>133</v>
      </c>
      <c r="I13" s="60" t="s">
        <v>4</v>
      </c>
      <c r="J13" s="60" t="s">
        <v>132</v>
      </c>
      <c r="K13" s="60" t="s">
        <v>133</v>
      </c>
      <c r="L13" s="60" t="s">
        <v>4</v>
      </c>
      <c r="M13" s="60" t="s">
        <v>132</v>
      </c>
      <c r="N13" s="60" t="s">
        <v>133</v>
      </c>
      <c r="O13" s="60" t="s">
        <v>4</v>
      </c>
      <c r="P13" s="60" t="s">
        <v>132</v>
      </c>
      <c r="Q13" s="60" t="s">
        <v>133</v>
      </c>
      <c r="R13" s="60" t="s">
        <v>4</v>
      </c>
      <c r="S13" s="60" t="str">
        <f>P13&amp;" Total"</f>
        <v>NORTH-BOUND Total</v>
      </c>
      <c r="T13" s="60" t="str">
        <f>Q13&amp;" Total"</f>
        <v>SOUTH-BOUND Total</v>
      </c>
      <c r="U13" s="60" t="s">
        <v>4</v>
      </c>
      <c r="V13" s="7" t="s">
        <v>114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2.75">
      <c r="A14" s="11"/>
      <c r="B14" s="3">
        <v>1073</v>
      </c>
      <c r="C14" s="3" t="s">
        <v>130</v>
      </c>
      <c r="D14" s="3">
        <v>0</v>
      </c>
      <c r="E14" s="3">
        <v>2400</v>
      </c>
      <c r="F14" s="3">
        <f>SUM(D14:E14)</f>
        <v>2400</v>
      </c>
      <c r="G14" s="3">
        <v>0</v>
      </c>
      <c r="H14" s="3">
        <v>0</v>
      </c>
      <c r="I14" s="3">
        <f>SUM(G14:H14)</f>
        <v>0</v>
      </c>
      <c r="J14" s="3">
        <v>0</v>
      </c>
      <c r="K14" s="3">
        <v>0</v>
      </c>
      <c r="L14" s="3">
        <f>SUM(J14:K14)</f>
        <v>0</v>
      </c>
      <c r="M14" s="3">
        <v>0</v>
      </c>
      <c r="N14" s="3">
        <v>0</v>
      </c>
      <c r="O14" s="3">
        <f>SUM(M14:N14)</f>
        <v>0</v>
      </c>
      <c r="P14" s="3">
        <v>0</v>
      </c>
      <c r="Q14" s="3">
        <v>0</v>
      </c>
      <c r="R14" s="3">
        <f>SUM(P14:Q14)</f>
        <v>0</v>
      </c>
      <c r="S14" s="5">
        <f>D14+G14+J14+M14+P14</f>
        <v>0</v>
      </c>
      <c r="T14" s="5">
        <f>E14+H14+K14+N14+Q14</f>
        <v>2400</v>
      </c>
      <c r="U14" s="5">
        <f>S14+T14</f>
        <v>2400</v>
      </c>
      <c r="V14" s="3" t="s">
        <v>130</v>
      </c>
      <c r="W14" s="11" t="s">
        <v>138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.75">
      <c r="A15" s="11"/>
      <c r="B15" s="3">
        <v>1203</v>
      </c>
      <c r="C15" s="3" t="s">
        <v>131</v>
      </c>
      <c r="D15" s="3">
        <v>2400</v>
      </c>
      <c r="E15" s="3">
        <v>0</v>
      </c>
      <c r="F15" s="3">
        <f aca="true" t="shared" si="0" ref="F15:F39">SUM(D15:E15)</f>
        <v>2400</v>
      </c>
      <c r="G15" s="3">
        <v>0</v>
      </c>
      <c r="H15" s="3">
        <v>0</v>
      </c>
      <c r="I15" s="3">
        <f aca="true" t="shared" si="1" ref="I15:I27">SUM(G15:H15)</f>
        <v>0</v>
      </c>
      <c r="J15" s="3">
        <v>7200</v>
      </c>
      <c r="K15" s="3">
        <v>7200</v>
      </c>
      <c r="L15" s="3">
        <f>SUM(J15:K15)</f>
        <v>14400</v>
      </c>
      <c r="M15" s="3">
        <v>0</v>
      </c>
      <c r="N15" s="3">
        <v>0</v>
      </c>
      <c r="O15" s="3">
        <f aca="true" t="shared" si="2" ref="O15:O39">SUM(M15:N15)</f>
        <v>0</v>
      </c>
      <c r="P15" s="3">
        <v>0</v>
      </c>
      <c r="Q15" s="3">
        <v>0</v>
      </c>
      <c r="R15" s="3">
        <f aca="true" t="shared" si="3" ref="R15:R39">SUM(P15:Q15)</f>
        <v>0</v>
      </c>
      <c r="S15" s="5">
        <f aca="true" t="shared" si="4" ref="S15:T40">D15+G15+J15+M15+P15</f>
        <v>9600</v>
      </c>
      <c r="T15" s="5">
        <f t="shared" si="4"/>
        <v>7200</v>
      </c>
      <c r="U15" s="5">
        <f aca="true" t="shared" si="5" ref="U15:U40">S15+T15</f>
        <v>16800</v>
      </c>
      <c r="V15" s="3" t="s">
        <v>131</v>
      </c>
      <c r="W15" s="11" t="s">
        <v>138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3"/>
      <c r="C16" s="3"/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>SUM(J16:K16)</f>
        <v>0</v>
      </c>
      <c r="M16" s="3">
        <v>0</v>
      </c>
      <c r="N16" s="3">
        <v>0</v>
      </c>
      <c r="O16" s="3">
        <f t="shared" si="2"/>
        <v>0</v>
      </c>
      <c r="P16" s="3">
        <v>0</v>
      </c>
      <c r="Q16" s="3">
        <v>0</v>
      </c>
      <c r="R16" s="3">
        <f t="shared" si="3"/>
        <v>0</v>
      </c>
      <c r="S16" s="5">
        <f t="shared" si="4"/>
        <v>0</v>
      </c>
      <c r="T16" s="5">
        <f t="shared" si="4"/>
        <v>0</v>
      </c>
      <c r="U16" s="5">
        <f t="shared" si="5"/>
        <v>0</v>
      </c>
      <c r="V16" s="3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3"/>
      <c r="C17" s="3"/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>SUM(J17:K17)</f>
        <v>0</v>
      </c>
      <c r="M17" s="3">
        <v>0</v>
      </c>
      <c r="N17" s="3">
        <v>0</v>
      </c>
      <c r="O17" s="3">
        <f t="shared" si="2"/>
        <v>0</v>
      </c>
      <c r="P17" s="3">
        <v>0</v>
      </c>
      <c r="Q17" s="3">
        <v>0</v>
      </c>
      <c r="R17" s="3">
        <f t="shared" si="3"/>
        <v>0</v>
      </c>
      <c r="S17" s="5">
        <f t="shared" si="4"/>
        <v>0</v>
      </c>
      <c r="T17" s="5">
        <f t="shared" si="4"/>
        <v>0</v>
      </c>
      <c r="U17" s="5">
        <f t="shared" si="5"/>
        <v>0</v>
      </c>
      <c r="V17" s="3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/>
      <c r="C18" s="3"/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>SUM(J18:K18)</f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0</v>
      </c>
      <c r="U18" s="5">
        <f t="shared" si="5"/>
        <v>0</v>
      </c>
      <c r="V18" s="3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/>
      <c r="C19" s="3"/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aca="true" t="shared" si="6" ref="L19:L39">SUM(J19:K19)</f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0</v>
      </c>
      <c r="U19" s="5">
        <f t="shared" si="5"/>
        <v>0</v>
      </c>
      <c r="V19" s="3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/>
      <c r="C20" s="3"/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6"/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/>
      <c r="C21" s="3"/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>SUM(G28:H28)</f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>SUM(G29:H29)</f>
        <v>0</v>
      </c>
      <c r="J29" s="3">
        <v>0</v>
      </c>
      <c r="K29" s="3">
        <v>0</v>
      </c>
      <c r="L29" s="3">
        <f t="shared" si="6"/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aca="true" t="shared" si="7" ref="F30:F38">SUM(D30:E30)</f>
        <v>0</v>
      </c>
      <c r="G30" s="3">
        <v>0</v>
      </c>
      <c r="H30" s="3">
        <v>0</v>
      </c>
      <c r="I30" s="3">
        <f aca="true" t="shared" si="8" ref="I30:I38">SUM(G30:H30)</f>
        <v>0</v>
      </c>
      <c r="J30" s="3">
        <v>0</v>
      </c>
      <c r="K30" s="3">
        <v>0</v>
      </c>
      <c r="L30" s="3">
        <f aca="true" t="shared" si="9" ref="L30:L38">SUM(J30:K30)</f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t="shared" si="7"/>
        <v>0</v>
      </c>
      <c r="G31" s="3">
        <v>0</v>
      </c>
      <c r="H31" s="3">
        <v>0</v>
      </c>
      <c r="I31" s="3">
        <f t="shared" si="8"/>
        <v>0</v>
      </c>
      <c r="J31" s="3">
        <v>0</v>
      </c>
      <c r="K31" s="3">
        <v>0</v>
      </c>
      <c r="L31" s="3">
        <f t="shared" si="9"/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7"/>
        <v>0</v>
      </c>
      <c r="G32" s="3">
        <v>0</v>
      </c>
      <c r="H32" s="3">
        <v>0</v>
      </c>
      <c r="I32" s="3">
        <f t="shared" si="8"/>
        <v>0</v>
      </c>
      <c r="J32" s="3">
        <v>0</v>
      </c>
      <c r="K32" s="3">
        <v>0</v>
      </c>
      <c r="L32" s="3">
        <f t="shared" si="9"/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t="shared" si="7"/>
        <v>0</v>
      </c>
      <c r="G33" s="3">
        <v>0</v>
      </c>
      <c r="H33" s="3">
        <v>0</v>
      </c>
      <c r="I33" s="3">
        <f t="shared" si="8"/>
        <v>0</v>
      </c>
      <c r="J33" s="3">
        <v>0</v>
      </c>
      <c r="K33" s="3">
        <v>0</v>
      </c>
      <c r="L33" s="3">
        <f t="shared" si="9"/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>SUM(D34:E34)</f>
        <v>0</v>
      </c>
      <c r="G34" s="3">
        <v>0</v>
      </c>
      <c r="H34" s="3">
        <v>0</v>
      </c>
      <c r="I34" s="3">
        <f>SUM(G34:H34)</f>
        <v>0</v>
      </c>
      <c r="J34" s="3">
        <v>0</v>
      </c>
      <c r="K34" s="3">
        <v>0</v>
      </c>
      <c r="L34" s="3">
        <f>SUM(J34:K34)</f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aca="true" t="shared" si="10" ref="S34:T36">D34+G34+J34+M34+P34</f>
        <v>0</v>
      </c>
      <c r="T34" s="5">
        <f t="shared" si="10"/>
        <v>0</v>
      </c>
      <c r="U34" s="5">
        <f>S34+T34</f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>SUM(D35:E35)</f>
        <v>0</v>
      </c>
      <c r="G35" s="3">
        <v>0</v>
      </c>
      <c r="H35" s="3">
        <v>0</v>
      </c>
      <c r="I35" s="3">
        <f>SUM(G35:H35)</f>
        <v>0</v>
      </c>
      <c r="J35" s="3">
        <v>0</v>
      </c>
      <c r="K35" s="3">
        <v>0</v>
      </c>
      <c r="L35" s="3">
        <f>SUM(J35:K35)</f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t="shared" si="10"/>
        <v>0</v>
      </c>
      <c r="T35" s="5">
        <f t="shared" si="10"/>
        <v>0</v>
      </c>
      <c r="U35" s="5">
        <f>S35+T35</f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>SUM(D36:E36)</f>
        <v>0</v>
      </c>
      <c r="G36" s="3">
        <v>0</v>
      </c>
      <c r="H36" s="3">
        <v>0</v>
      </c>
      <c r="I36" s="3">
        <f>SUM(G36:H36)</f>
        <v>0</v>
      </c>
      <c r="J36" s="3">
        <v>0</v>
      </c>
      <c r="K36" s="3">
        <v>0</v>
      </c>
      <c r="L36" s="3">
        <f>SUM(J36:K36)</f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t="shared" si="10"/>
        <v>0</v>
      </c>
      <c r="T36" s="5">
        <f t="shared" si="10"/>
        <v>0</v>
      </c>
      <c r="U36" s="5">
        <f>S36+T36</f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 t="shared" si="7"/>
        <v>0</v>
      </c>
      <c r="G37" s="3">
        <v>0</v>
      </c>
      <c r="H37" s="3">
        <v>0</v>
      </c>
      <c r="I37" s="3">
        <f t="shared" si="8"/>
        <v>0</v>
      </c>
      <c r="J37" s="3">
        <v>0</v>
      </c>
      <c r="K37" s="3">
        <v>0</v>
      </c>
      <c r="L37" s="3">
        <f t="shared" si="9"/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4"/>
        <v>0</v>
      </c>
      <c r="T37" s="5">
        <f t="shared" si="4"/>
        <v>0</v>
      </c>
      <c r="U37" s="5">
        <f t="shared" si="5"/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 t="shared" si="7"/>
        <v>0</v>
      </c>
      <c r="G38" s="3">
        <v>0</v>
      </c>
      <c r="H38" s="3">
        <v>0</v>
      </c>
      <c r="I38" s="3">
        <f t="shared" si="8"/>
        <v>0</v>
      </c>
      <c r="J38" s="3">
        <v>0</v>
      </c>
      <c r="K38" s="3">
        <v>0</v>
      </c>
      <c r="L38" s="3">
        <f t="shared" si="9"/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5">
        <f t="shared" si="4"/>
        <v>0</v>
      </c>
      <c r="T38" s="5">
        <f t="shared" si="4"/>
        <v>0</v>
      </c>
      <c r="U38" s="5">
        <f t="shared" si="5"/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3"/>
      <c r="D39" s="3">
        <v>0</v>
      </c>
      <c r="E39" s="3">
        <v>0</v>
      </c>
      <c r="F39" s="3">
        <f t="shared" si="0"/>
        <v>0</v>
      </c>
      <c r="G39" s="3">
        <v>0</v>
      </c>
      <c r="H39" s="3">
        <v>0</v>
      </c>
      <c r="I39" s="3">
        <f>SUM(G39:H39)</f>
        <v>0</v>
      </c>
      <c r="J39" s="3">
        <v>0</v>
      </c>
      <c r="K39" s="3">
        <v>0</v>
      </c>
      <c r="L39" s="3">
        <f t="shared" si="6"/>
        <v>0</v>
      </c>
      <c r="M39" s="3">
        <v>0</v>
      </c>
      <c r="N39" s="3">
        <v>0</v>
      </c>
      <c r="O39" s="3">
        <f t="shared" si="2"/>
        <v>0</v>
      </c>
      <c r="P39" s="3">
        <v>0</v>
      </c>
      <c r="Q39" s="3">
        <v>0</v>
      </c>
      <c r="R39" s="3">
        <f t="shared" si="3"/>
        <v>0</v>
      </c>
      <c r="S39" s="5">
        <f t="shared" si="4"/>
        <v>0</v>
      </c>
      <c r="T39" s="5">
        <f t="shared" si="4"/>
        <v>0</v>
      </c>
      <c r="U39" s="5">
        <f t="shared" si="5"/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/>
      <c r="C40" s="5" t="s">
        <v>12</v>
      </c>
      <c r="D40" s="5">
        <f aca="true" t="shared" si="11" ref="D40:R40">SUM(D14:D39)</f>
        <v>2400</v>
      </c>
      <c r="E40" s="5">
        <f t="shared" si="11"/>
        <v>2400</v>
      </c>
      <c r="F40" s="5">
        <f t="shared" si="11"/>
        <v>4800</v>
      </c>
      <c r="G40" s="5">
        <f t="shared" si="11"/>
        <v>0</v>
      </c>
      <c r="H40" s="5">
        <f t="shared" si="11"/>
        <v>0</v>
      </c>
      <c r="I40" s="5">
        <f t="shared" si="11"/>
        <v>0</v>
      </c>
      <c r="J40" s="5">
        <f t="shared" si="11"/>
        <v>7200</v>
      </c>
      <c r="K40" s="5">
        <f t="shared" si="11"/>
        <v>7200</v>
      </c>
      <c r="L40" s="5">
        <f t="shared" si="11"/>
        <v>14400</v>
      </c>
      <c r="M40" s="5">
        <f t="shared" si="11"/>
        <v>0</v>
      </c>
      <c r="N40" s="5">
        <f t="shared" si="11"/>
        <v>0</v>
      </c>
      <c r="O40" s="5">
        <f t="shared" si="11"/>
        <v>0</v>
      </c>
      <c r="P40" s="5">
        <f t="shared" si="11"/>
        <v>0</v>
      </c>
      <c r="Q40" s="5">
        <f t="shared" si="11"/>
        <v>0</v>
      </c>
      <c r="R40" s="5">
        <f t="shared" si="11"/>
        <v>0</v>
      </c>
      <c r="S40" s="5">
        <f t="shared" si="4"/>
        <v>9600</v>
      </c>
      <c r="T40" s="5">
        <f t="shared" si="4"/>
        <v>9600</v>
      </c>
      <c r="U40" s="5">
        <f t="shared" si="5"/>
        <v>19200</v>
      </c>
      <c r="V40" s="5" t="s">
        <v>12</v>
      </c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</sheetData>
  <sheetProtection/>
  <mergeCells count="3"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2007-09-24T10:41:29Z</dcterms:modified>
  <cp:category/>
  <cp:version/>
  <cp:contentType/>
  <cp:contentStatus/>
</cp:coreProperties>
</file>