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<sst xmlns="http://schemas.openxmlformats.org/spreadsheetml/2006/main" count="385" uniqueCount="140">
  <si>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</si>
  <si>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</si>
  <si>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</si>
  <si>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</si>
  <si>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</si>
  <si>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</si>
  <si>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</si>
  <si>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</si>
  <si>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</si>
  <si>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</si>
  <si>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</si>
  <si>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</si>
  <si>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</si>
  <si>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</si>
  <si>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</si>
  <si>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</si>
  <si>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</si>
  <si>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</si>
  <si>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</si>
  <si>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</si>
  <si>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</si>
  <si>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</si>
  <si>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</si>
  <si>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</si>
  <si>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</si>
  <si>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</si>
  <si>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</si>
  <si>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</si>
  <si>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</si>
  <si>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</si>
  <si>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</si>
  <si>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</si>
  <si>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</si>
  <si>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</si>
  <si>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</si>
  <si>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</si>
  <si>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</si>
  <si>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</si>
  <si>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</si>
  <si>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</si>
  <si>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</si>
  <si>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</si>
  <si>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</si>
  <si>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</si>
  <si>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</si>
  <si>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</si>
  <si>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</si>
  <si>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</si>
  <si>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</si>
  <si>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</si>
  <si>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</si>
  <si>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</si>
  <si>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</si>
  <si>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</si>
  <si>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</si>
  <si>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</si>
  <si>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</si>
  <si>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</si>
  <si>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</si>
  <si>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</si>
  <si>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</si>
  <si>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</si>
  <si>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</si>
  <si>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</si>
  <si>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</si>
  <si>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</si>
  <si>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</si>
  <si>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</si>
  <si>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</si>
  <si>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</si>
  <si>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</si>
  <si>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</si>
  <si>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</si>
  <si>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</si>
  <si>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</si>
  <si>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</si>
  <si>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</si>
  <si>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</si>
  <si>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</si>
  <si>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</si>
  <si>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</si>
  <si>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</si>
  <si>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</si>
  <si>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</si>
  <si>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</si>
  <si>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</si>
  <si>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</si>
  <si>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</si>
  <si>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</si>
  <si>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</si>
  <si>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</si>
  <si>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</si>
  <si>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</si>
  <si>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</si>
  <si>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</si>
  <si>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</si>
  <si>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</si>
  <si>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</si>
  <si>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</si>
  <si>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</si>
  <si>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</si>
  <si>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</si>
  <si>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</si>
  <si>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</si>
  <si>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</si>
  <si>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</si>
  <si>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</si>
  <si>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</si>
  <si>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</si>
  <si>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</si>
  <si>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</si>
  <si>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</si>
  <si>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</si>
  <si>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</si>
  <si>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</si>
  <si>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</si>
  <si>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</si>
  <si>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</si>
  <si>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</si>
  <si>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</si>
  <si>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</si>
  <si>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</si>
  <si>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</si>
  <si>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</si>
  <si>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</si>
  <si>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</si>
  <si>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</si>
  <si>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</si>
  <si>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</si>
  <si>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</si>
  <si>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</si>
  <si>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</si>
  <si>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1203 - Gasohol, Gasoline, Motor spirit, Petrol</t>
  </si>
  <si>
    <t>EAST-BOUND</t>
  </si>
  <si>
    <t>WEST-BOUND</t>
  </si>
  <si>
    <t>019-R66-Nkwalini-Gingindlovu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</si>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</sst>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2525"/>
          <c:w val="0.338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75"/>
          <c:y val="0.125"/>
          <c:w val="0.40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75"/>
          <c:y val="0.1225"/>
          <c:w val="0.383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26671024"/>
        <c:axId val="38712625"/>
      </c:line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"/>
          <c:y val="0.12475"/>
          <c:w val="0.45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2"/>
          <c:y val="0.11825"/>
          <c:w val="0.37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1.634</c:v>
                </c:pt>
                <c:pt idx="1">
                  <c:v>3.007</c:v>
                </c:pt>
                <c:pt idx="2">
                  <c:v>2.092</c:v>
                </c:pt>
                <c:pt idx="3">
                  <c:v>0</c:v>
                </c:pt>
                <c:pt idx="4">
                  <c:v>0</c:v>
                </c:pt>
                <c:pt idx="5">
                  <c:v>15.294</c:v>
                </c:pt>
                <c:pt idx="6">
                  <c:v>1.83</c:v>
                </c:pt>
                <c:pt idx="7">
                  <c:v>1.569</c:v>
                </c:pt>
                <c:pt idx="8">
                  <c:v>0</c:v>
                </c:pt>
                <c:pt idx="9">
                  <c:v>4.314</c:v>
                </c:pt>
                <c:pt idx="10">
                  <c:v>35.948</c:v>
                </c:pt>
                <c:pt idx="11">
                  <c:v>7.516</c:v>
                </c:pt>
                <c:pt idx="12">
                  <c:v>1.83</c:v>
                </c:pt>
                <c:pt idx="13">
                  <c:v>10.065</c:v>
                </c:pt>
                <c:pt idx="14">
                  <c:v>4.902</c:v>
                </c:pt>
                <c:pt idx="15">
                  <c:v>10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9.9</c:v>
                </c:pt>
                <c:pt idx="2">
                  <c:v>2.906</c:v>
                </c:pt>
                <c:pt idx="3">
                  <c:v>5.086</c:v>
                </c:pt>
                <c:pt idx="4">
                  <c:v>0</c:v>
                </c:pt>
                <c:pt idx="5">
                  <c:v>9.628</c:v>
                </c:pt>
                <c:pt idx="6">
                  <c:v>2.18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26.885</c:v>
                </c:pt>
                <c:pt idx="11">
                  <c:v>5.268</c:v>
                </c:pt>
                <c:pt idx="12">
                  <c:v>5.086</c:v>
                </c:pt>
                <c:pt idx="13">
                  <c:v>20.345</c:v>
                </c:pt>
                <c:pt idx="14">
                  <c:v>0</c:v>
                </c:pt>
                <c:pt idx="15">
                  <c:v>12.716</c:v>
                </c:pt>
                <c:pt idx="16">
                  <c:v>0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325"/>
          <c:y val="0.123"/>
          <c:w val="0.35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975"/>
          <c:y val="0.11375"/>
          <c:w val="0.35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714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714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28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619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619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33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135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133</v>
      </c>
      <c r="E5" s="58" t="s">
        <v>134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51.32699966430664</v>
      </c>
      <c r="E6" s="21">
        <v>48.23500061035156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7.521999835968018</v>
      </c>
      <c r="E7" s="21">
        <v>11.765000343322754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4.867000102996826</v>
      </c>
      <c r="E8" s="21">
        <v>1.7649999856948853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2.2119998931884766</v>
      </c>
      <c r="E9" s="21">
        <v>0.5879999995231628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10.177000045776367</v>
      </c>
      <c r="E10" s="21">
        <v>7.646999835968018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12.388999938964844</v>
      </c>
      <c r="E11" s="21">
        <v>12.940999984741211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11.503999710083008</v>
      </c>
      <c r="E12" s="21">
        <v>17.05900001525879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99.99799919128418</v>
      </c>
      <c r="E13" s="23">
        <f>SUM(E6:E12)</f>
        <v>100.00000077486038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133</v>
      </c>
      <c r="E18" s="58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20.238000869750977</v>
      </c>
      <c r="E19" s="21">
        <v>33.89799880981445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13.095000267028809</v>
      </c>
      <c r="E20" s="21">
        <v>5.085000038146973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5.952000141143799</v>
      </c>
      <c r="E21" s="21">
        <v>1.6950000524520874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27.381000518798828</v>
      </c>
      <c r="E22" s="21">
        <v>22.034000396728516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33.33300018310547</v>
      </c>
      <c r="E23" s="21">
        <v>37.28799819946289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99.99900197982788</v>
      </c>
      <c r="E24" s="23">
        <f>SUM(E19:E23)</f>
        <v>99.99999749660492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135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133</v>
      </c>
      <c r="E4" s="58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4.76200008392334</v>
      </c>
      <c r="E5" s="21">
        <v>6.78000020980835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15.47599983215332</v>
      </c>
      <c r="E6" s="21">
        <v>15.253999710083008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23.809999465942383</v>
      </c>
      <c r="E7" s="21">
        <v>30.507999420166016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13.095000267028809</v>
      </c>
      <c r="E8" s="21">
        <v>10.168999671936035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2.38100004196167</v>
      </c>
      <c r="E9" s="21">
        <v>1.6950000524520874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22.618999481201172</v>
      </c>
      <c r="E11" s="21">
        <v>11.86400032043457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7.14300012588501</v>
      </c>
      <c r="E12" s="21">
        <v>5.085000038146973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5.952000141143799</v>
      </c>
      <c r="E13" s="21">
        <v>16.948999404907227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2.38100004196167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2.38100004196167</v>
      </c>
      <c r="E15" s="21">
        <v>1.6950000524520874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99.99999952316284</v>
      </c>
      <c r="E17" s="23">
        <f>SUM(E5:E16)</f>
        <v>99.99899888038635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135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133</v>
      </c>
      <c r="C3" s="58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6</v>
      </c>
      <c r="C11" s="8">
        <v>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5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8</v>
      </c>
      <c r="C13" s="8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6</v>
      </c>
      <c r="C16" s="8">
        <v>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10</v>
      </c>
      <c r="C17" s="8">
        <v>12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8</v>
      </c>
      <c r="C18" s="8">
        <v>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9</v>
      </c>
      <c r="C19" s="8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9</v>
      </c>
      <c r="C20" s="8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10</v>
      </c>
      <c r="C21" s="8">
        <v>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5</v>
      </c>
      <c r="C22" s="8">
        <v>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84</v>
      </c>
      <c r="C30" s="9">
        <f>SUM(C5:C28)</f>
        <v>59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3.5</v>
      </c>
      <c r="C31" s="10">
        <f>AVERAGE(C5:C28)</f>
        <v>2.4583333333333335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135</v>
      </c>
      <c r="C1" s="70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9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133</v>
      </c>
      <c r="E5" s="58" t="s">
        <v>134</v>
      </c>
      <c r="F5" s="59"/>
      <c r="G5" s="58" t="s">
        <v>133</v>
      </c>
      <c r="H5" s="58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1.190000057220459</v>
      </c>
      <c r="E6" s="4">
        <v>0</v>
      </c>
      <c r="F6" s="11"/>
      <c r="G6" s="4">
        <v>1.634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2.38100004196167</v>
      </c>
      <c r="E7" s="4">
        <v>6.78000020980835</v>
      </c>
      <c r="F7" s="11"/>
      <c r="G7" s="4">
        <v>3.007</v>
      </c>
      <c r="H7" s="4">
        <v>9.9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4.76200008392334</v>
      </c>
      <c r="E8" s="4">
        <v>6.78000020980835</v>
      </c>
      <c r="F8" s="11"/>
      <c r="G8" s="4">
        <v>2.092</v>
      </c>
      <c r="H8" s="4">
        <v>2.906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3.390000104904175</v>
      </c>
      <c r="F9" s="11"/>
      <c r="G9" s="4">
        <v>0</v>
      </c>
      <c r="H9" s="4">
        <v>5.086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14.28600025177002</v>
      </c>
      <c r="E10" s="4">
        <v>5.085000038146973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10.71399974822998</v>
      </c>
      <c r="E11" s="4">
        <v>6.78000020980835</v>
      </c>
      <c r="F11" s="11"/>
      <c r="G11" s="4">
        <v>15.294</v>
      </c>
      <c r="H11" s="4">
        <v>9.628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1.190000057220459</v>
      </c>
      <c r="E12" s="4">
        <v>1.6950000524520874</v>
      </c>
      <c r="F12" s="11"/>
      <c r="G12" s="4">
        <v>1.83</v>
      </c>
      <c r="H12" s="4">
        <v>2.18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1.190000057220459</v>
      </c>
      <c r="E13" s="4">
        <v>0</v>
      </c>
      <c r="F13" s="11"/>
      <c r="G13" s="4">
        <v>1.569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4.76200008392334</v>
      </c>
      <c r="E15" s="4">
        <v>0</v>
      </c>
      <c r="F15" s="11"/>
      <c r="G15" s="4">
        <v>4.314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32.143001556396484</v>
      </c>
      <c r="E16" s="4">
        <v>32.202999114990234</v>
      </c>
      <c r="F16" s="11"/>
      <c r="G16" s="4">
        <v>35.948</v>
      </c>
      <c r="H16" s="4">
        <v>26.885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7.14300012588501</v>
      </c>
      <c r="E17" s="4">
        <v>5.085000038146973</v>
      </c>
      <c r="F17" s="11"/>
      <c r="G17" s="4">
        <v>7.516</v>
      </c>
      <c r="H17" s="4">
        <v>5.268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1.190000057220459</v>
      </c>
      <c r="E18" s="4">
        <v>3.390000104904175</v>
      </c>
      <c r="F18" s="11"/>
      <c r="G18" s="4">
        <v>1.83</v>
      </c>
      <c r="H18" s="4">
        <v>5.086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7.14300012588501</v>
      </c>
      <c r="E19" s="4">
        <v>20.339000701904297</v>
      </c>
      <c r="F19" s="11"/>
      <c r="G19" s="4">
        <v>10.065</v>
      </c>
      <c r="H19" s="4">
        <v>20.345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3.571000099182129</v>
      </c>
      <c r="E20" s="4">
        <v>0</v>
      </c>
      <c r="F20" s="11"/>
      <c r="G20" s="4">
        <v>4.902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8.333000183105469</v>
      </c>
      <c r="E21" s="4">
        <v>8.475000381469727</v>
      </c>
      <c r="F21" s="11"/>
      <c r="G21" s="4">
        <v>10</v>
      </c>
      <c r="H21" s="4">
        <v>12.716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99.99800252914429</v>
      </c>
      <c r="E23" s="6">
        <f>SUM(E6:E22)</f>
        <v>100.00200116634369</v>
      </c>
      <c r="F23" s="11"/>
      <c r="G23" s="6">
        <f>SUM(G6:G22)</f>
        <v>100.001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48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48"/>
      <c r="G3" s="33"/>
      <c r="H3" s="36" t="s">
        <v>8</v>
      </c>
      <c r="I3" s="33"/>
      <c r="J3" s="33"/>
      <c r="K3" s="36" t="s">
        <v>9</v>
      </c>
      <c r="L3" s="33"/>
      <c r="M3" s="33"/>
      <c r="N3" s="36" t="s">
        <v>10</v>
      </c>
      <c r="O3" s="33"/>
      <c r="P3" s="33"/>
      <c r="Q3" s="36" t="s">
        <v>11</v>
      </c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26"/>
      <c r="G4" s="33"/>
      <c r="H4" s="27" t="s">
        <v>42</v>
      </c>
      <c r="I4" s="33"/>
      <c r="J4" s="11"/>
      <c r="K4" s="27" t="s">
        <v>43</v>
      </c>
      <c r="L4" s="33"/>
      <c r="M4" s="33"/>
      <c r="N4" s="27" t="s">
        <v>44</v>
      </c>
      <c r="O4" s="33"/>
      <c r="P4" s="11"/>
      <c r="Q4" s="28" t="s">
        <v>45</v>
      </c>
      <c r="R4" s="33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60" t="s">
        <v>133</v>
      </c>
      <c r="E5" s="60" t="s">
        <v>134</v>
      </c>
      <c r="F5" s="60" t="s">
        <v>4</v>
      </c>
      <c r="G5" s="60" t="s">
        <v>133</v>
      </c>
      <c r="H5" s="60" t="s">
        <v>134</v>
      </c>
      <c r="I5" s="60" t="s">
        <v>4</v>
      </c>
      <c r="J5" s="60" t="s">
        <v>133</v>
      </c>
      <c r="K5" s="60" t="s">
        <v>134</v>
      </c>
      <c r="L5" s="60" t="s">
        <v>4</v>
      </c>
      <c r="M5" s="60" t="s">
        <v>133</v>
      </c>
      <c r="N5" s="60" t="s">
        <v>134</v>
      </c>
      <c r="O5" s="60" t="s">
        <v>4</v>
      </c>
      <c r="P5" s="60" t="s">
        <v>133</v>
      </c>
      <c r="Q5" s="60" t="s">
        <v>134</v>
      </c>
      <c r="R5" s="60" t="s">
        <v>4</v>
      </c>
      <c r="S5" s="60" t="str">
        <f>P5&amp;" Total"</f>
        <v>EAST-BOUND Total</v>
      </c>
      <c r="T5" s="60" t="str">
        <f>Q5&amp;" Total"</f>
        <v>WEST-BOUND Total</v>
      </c>
      <c r="U5" s="60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300</v>
      </c>
      <c r="N6" s="3">
        <v>0</v>
      </c>
      <c r="O6" s="3">
        <f>SUM(M6:N6)</f>
        <v>300</v>
      </c>
      <c r="P6" s="3">
        <v>0</v>
      </c>
      <c r="Q6" s="3">
        <v>0</v>
      </c>
      <c r="R6" s="3">
        <f>SUM(P6:Q6)</f>
        <v>0</v>
      </c>
      <c r="S6" s="5">
        <f>D6+G6+J6+M6+P6</f>
        <v>300</v>
      </c>
      <c r="T6" s="5">
        <f>E6+H6+K6+N6+Q6</f>
        <v>0</v>
      </c>
      <c r="U6" s="5">
        <f>S6+T6</f>
        <v>300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300</v>
      </c>
      <c r="H7" s="3">
        <v>0</v>
      </c>
      <c r="I7" s="3">
        <f aca="true" t="shared" si="1" ref="I7:I22">SUM(G7:H7)</f>
        <v>300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300</v>
      </c>
      <c r="O7" s="3">
        <f aca="true" t="shared" si="3" ref="O7:O22">SUM(M7:N7)</f>
        <v>300</v>
      </c>
      <c r="P7" s="3">
        <v>300</v>
      </c>
      <c r="Q7" s="3">
        <v>900</v>
      </c>
      <c r="R7" s="3">
        <f aca="true" t="shared" si="4" ref="R7:R22">SUM(P7:Q7)</f>
        <v>1200</v>
      </c>
      <c r="S7" s="5">
        <f aca="true" t="shared" si="5" ref="S7:S23">D7+G7+J7+M7+P7</f>
        <v>600</v>
      </c>
      <c r="T7" s="5">
        <f aca="true" t="shared" si="6" ref="T7:T23">E7+H7+K7+N7+Q7</f>
        <v>1200</v>
      </c>
      <c r="U7" s="5">
        <f aca="true" t="shared" si="7" ref="U7:U23">S7+T7</f>
        <v>1800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1200</v>
      </c>
      <c r="E8" s="3">
        <v>1200</v>
      </c>
      <c r="F8" s="3">
        <f t="shared" si="0"/>
        <v>2400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0</v>
      </c>
      <c r="Q8" s="3">
        <v>0</v>
      </c>
      <c r="R8" s="3">
        <f t="shared" si="4"/>
        <v>0</v>
      </c>
      <c r="S8" s="5">
        <f t="shared" si="5"/>
        <v>1200</v>
      </c>
      <c r="T8" s="5">
        <f t="shared" si="6"/>
        <v>1200</v>
      </c>
      <c r="U8" s="5">
        <f t="shared" si="7"/>
        <v>2400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600</v>
      </c>
      <c r="R9" s="3">
        <f t="shared" si="4"/>
        <v>600</v>
      </c>
      <c r="S9" s="5">
        <f t="shared" si="5"/>
        <v>0</v>
      </c>
      <c r="T9" s="5">
        <f t="shared" si="6"/>
        <v>600</v>
      </c>
      <c r="U9" s="5">
        <f t="shared" si="7"/>
        <v>600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300</v>
      </c>
      <c r="E10" s="3">
        <v>0</v>
      </c>
      <c r="F10" s="3">
        <f t="shared" si="0"/>
        <v>300</v>
      </c>
      <c r="G10" s="3">
        <v>600</v>
      </c>
      <c r="H10" s="3">
        <v>0</v>
      </c>
      <c r="I10" s="3">
        <f t="shared" si="1"/>
        <v>600</v>
      </c>
      <c r="J10" s="3">
        <v>300</v>
      </c>
      <c r="K10" s="3">
        <v>0</v>
      </c>
      <c r="L10" s="3">
        <f t="shared" si="2"/>
        <v>300</v>
      </c>
      <c r="M10" s="3">
        <v>900</v>
      </c>
      <c r="N10" s="3">
        <v>600</v>
      </c>
      <c r="O10" s="3">
        <f t="shared" si="3"/>
        <v>1500</v>
      </c>
      <c r="P10" s="3">
        <v>1500</v>
      </c>
      <c r="Q10" s="3">
        <v>300</v>
      </c>
      <c r="R10" s="3">
        <f t="shared" si="4"/>
        <v>1800</v>
      </c>
      <c r="S10" s="5">
        <f t="shared" si="5"/>
        <v>3600</v>
      </c>
      <c r="T10" s="5">
        <f t="shared" si="6"/>
        <v>900</v>
      </c>
      <c r="U10" s="5">
        <f t="shared" si="7"/>
        <v>4500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1800</v>
      </c>
      <c r="N11" s="3">
        <v>600</v>
      </c>
      <c r="O11" s="3">
        <f t="shared" si="3"/>
        <v>2400</v>
      </c>
      <c r="P11" s="3">
        <v>900</v>
      </c>
      <c r="Q11" s="3">
        <v>600</v>
      </c>
      <c r="R11" s="3">
        <f t="shared" si="4"/>
        <v>1500</v>
      </c>
      <c r="S11" s="5">
        <f t="shared" si="5"/>
        <v>2700</v>
      </c>
      <c r="T11" s="5">
        <f t="shared" si="6"/>
        <v>1200</v>
      </c>
      <c r="U11" s="5">
        <f t="shared" si="7"/>
        <v>3900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300</v>
      </c>
      <c r="L12" s="3">
        <f t="shared" si="2"/>
        <v>300</v>
      </c>
      <c r="M12" s="3">
        <v>0</v>
      </c>
      <c r="N12" s="3">
        <v>0</v>
      </c>
      <c r="O12" s="3">
        <f t="shared" si="3"/>
        <v>0</v>
      </c>
      <c r="P12" s="3">
        <v>300</v>
      </c>
      <c r="Q12" s="3">
        <v>0</v>
      </c>
      <c r="R12" s="3">
        <f t="shared" si="4"/>
        <v>300</v>
      </c>
      <c r="S12" s="5">
        <f t="shared" si="5"/>
        <v>300</v>
      </c>
      <c r="T12" s="5">
        <f t="shared" si="6"/>
        <v>300</v>
      </c>
      <c r="U12" s="5">
        <f t="shared" si="7"/>
        <v>600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300</v>
      </c>
      <c r="K13" s="3">
        <v>0</v>
      </c>
      <c r="L13" s="3">
        <f t="shared" si="2"/>
        <v>300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300</v>
      </c>
      <c r="T13" s="5">
        <f t="shared" si="6"/>
        <v>0</v>
      </c>
      <c r="U13" s="5">
        <f t="shared" si="7"/>
        <v>300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600</v>
      </c>
      <c r="E15" s="3">
        <v>0</v>
      </c>
      <c r="F15" s="3">
        <f t="shared" si="0"/>
        <v>600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600</v>
      </c>
      <c r="N15" s="3">
        <v>0</v>
      </c>
      <c r="O15" s="3">
        <f t="shared" si="3"/>
        <v>600</v>
      </c>
      <c r="P15" s="3">
        <v>0</v>
      </c>
      <c r="Q15" s="3">
        <v>0</v>
      </c>
      <c r="R15" s="3">
        <f t="shared" si="4"/>
        <v>0</v>
      </c>
      <c r="S15" s="5">
        <f t="shared" si="5"/>
        <v>1200</v>
      </c>
      <c r="T15" s="5">
        <f t="shared" si="6"/>
        <v>0</v>
      </c>
      <c r="U15" s="5">
        <f t="shared" si="7"/>
        <v>1200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1800</v>
      </c>
      <c r="E16" s="3">
        <v>3300</v>
      </c>
      <c r="F16" s="3">
        <f t="shared" si="0"/>
        <v>5100</v>
      </c>
      <c r="G16" s="3">
        <v>2100</v>
      </c>
      <c r="H16" s="3">
        <v>300</v>
      </c>
      <c r="I16" s="3">
        <f t="shared" si="1"/>
        <v>2400</v>
      </c>
      <c r="J16" s="3">
        <v>300</v>
      </c>
      <c r="K16" s="3">
        <v>0</v>
      </c>
      <c r="L16" s="3">
        <f t="shared" si="2"/>
        <v>300</v>
      </c>
      <c r="M16" s="3">
        <v>1200</v>
      </c>
      <c r="N16" s="3">
        <v>600</v>
      </c>
      <c r="O16" s="3">
        <f t="shared" si="3"/>
        <v>1800</v>
      </c>
      <c r="P16" s="3">
        <v>2700</v>
      </c>
      <c r="Q16" s="3">
        <v>1500</v>
      </c>
      <c r="R16" s="3">
        <f t="shared" si="4"/>
        <v>4200</v>
      </c>
      <c r="S16" s="5">
        <f t="shared" si="5"/>
        <v>8100</v>
      </c>
      <c r="T16" s="5">
        <f t="shared" si="6"/>
        <v>5700</v>
      </c>
      <c r="U16" s="5">
        <f t="shared" si="7"/>
        <v>13800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600</v>
      </c>
      <c r="E17" s="3">
        <v>300</v>
      </c>
      <c r="F17" s="3">
        <f t="shared" si="0"/>
        <v>900</v>
      </c>
      <c r="G17" s="3">
        <v>0</v>
      </c>
      <c r="H17" s="3">
        <v>0</v>
      </c>
      <c r="I17" s="3">
        <f t="shared" si="1"/>
        <v>0</v>
      </c>
      <c r="J17" s="3">
        <v>300</v>
      </c>
      <c r="K17" s="3">
        <v>0</v>
      </c>
      <c r="L17" s="3">
        <f t="shared" si="2"/>
        <v>300</v>
      </c>
      <c r="M17" s="3">
        <v>900</v>
      </c>
      <c r="N17" s="3">
        <v>600</v>
      </c>
      <c r="O17" s="3">
        <f t="shared" si="3"/>
        <v>1500</v>
      </c>
      <c r="P17" s="3">
        <v>0</v>
      </c>
      <c r="Q17" s="3">
        <v>0</v>
      </c>
      <c r="R17" s="3">
        <f t="shared" si="4"/>
        <v>0</v>
      </c>
      <c r="S17" s="5">
        <f t="shared" si="5"/>
        <v>1800</v>
      </c>
      <c r="T17" s="5">
        <f t="shared" si="6"/>
        <v>900</v>
      </c>
      <c r="U17" s="5">
        <f t="shared" si="7"/>
        <v>2700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300</v>
      </c>
      <c r="Q18" s="3">
        <v>600</v>
      </c>
      <c r="R18" s="3">
        <f t="shared" si="4"/>
        <v>900</v>
      </c>
      <c r="S18" s="5">
        <f t="shared" si="5"/>
        <v>300</v>
      </c>
      <c r="T18" s="5">
        <f t="shared" si="6"/>
        <v>600</v>
      </c>
      <c r="U18" s="5">
        <f t="shared" si="7"/>
        <v>900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0</v>
      </c>
      <c r="E19" s="3">
        <v>1200</v>
      </c>
      <c r="F19" s="3">
        <f t="shared" si="0"/>
        <v>1200</v>
      </c>
      <c r="G19" s="3">
        <v>300</v>
      </c>
      <c r="H19" s="3">
        <v>600</v>
      </c>
      <c r="I19" s="3">
        <f t="shared" si="1"/>
        <v>900</v>
      </c>
      <c r="J19" s="3">
        <v>300</v>
      </c>
      <c r="K19" s="3">
        <v>0</v>
      </c>
      <c r="L19" s="3">
        <f t="shared" si="2"/>
        <v>300</v>
      </c>
      <c r="M19" s="3">
        <v>0</v>
      </c>
      <c r="N19" s="3">
        <v>1200</v>
      </c>
      <c r="O19" s="3">
        <f t="shared" si="3"/>
        <v>1200</v>
      </c>
      <c r="P19" s="3">
        <v>1200</v>
      </c>
      <c r="Q19" s="3">
        <v>600</v>
      </c>
      <c r="R19" s="3">
        <f t="shared" si="4"/>
        <v>1800</v>
      </c>
      <c r="S19" s="5">
        <f t="shared" si="5"/>
        <v>1800</v>
      </c>
      <c r="T19" s="5">
        <f t="shared" si="6"/>
        <v>3600</v>
      </c>
      <c r="U19" s="5">
        <f t="shared" si="7"/>
        <v>5400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900</v>
      </c>
      <c r="N20" s="3">
        <v>0</v>
      </c>
      <c r="O20" s="3">
        <f t="shared" si="3"/>
        <v>900</v>
      </c>
      <c r="P20" s="3">
        <v>0</v>
      </c>
      <c r="Q20" s="3">
        <v>0</v>
      </c>
      <c r="R20" s="3">
        <f t="shared" si="4"/>
        <v>0</v>
      </c>
      <c r="S20" s="5">
        <f t="shared" si="5"/>
        <v>900</v>
      </c>
      <c r="T20" s="5">
        <f t="shared" si="6"/>
        <v>0</v>
      </c>
      <c r="U20" s="5">
        <f t="shared" si="7"/>
        <v>900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600</v>
      </c>
      <c r="E21" s="3">
        <v>0</v>
      </c>
      <c r="F21" s="3">
        <f t="shared" si="0"/>
        <v>600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300</v>
      </c>
      <c r="N21" s="3">
        <v>0</v>
      </c>
      <c r="O21" s="3">
        <f t="shared" si="3"/>
        <v>300</v>
      </c>
      <c r="P21" s="3">
        <v>1200</v>
      </c>
      <c r="Q21" s="3">
        <v>1500</v>
      </c>
      <c r="R21" s="3">
        <f t="shared" si="4"/>
        <v>2700</v>
      </c>
      <c r="S21" s="5">
        <f t="shared" si="5"/>
        <v>2100</v>
      </c>
      <c r="T21" s="5">
        <f t="shared" si="6"/>
        <v>1500</v>
      </c>
      <c r="U21" s="5">
        <f t="shared" si="7"/>
        <v>3600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5100</v>
      </c>
      <c r="E23" s="5">
        <f t="shared" si="8"/>
        <v>6000</v>
      </c>
      <c r="F23" s="5">
        <f t="shared" si="8"/>
        <v>11100</v>
      </c>
      <c r="G23" s="5">
        <f t="shared" si="8"/>
        <v>3300</v>
      </c>
      <c r="H23" s="5">
        <f t="shared" si="8"/>
        <v>900</v>
      </c>
      <c r="I23" s="5">
        <f t="shared" si="8"/>
        <v>4200</v>
      </c>
      <c r="J23" s="5">
        <f t="shared" si="8"/>
        <v>1500</v>
      </c>
      <c r="K23" s="5">
        <f t="shared" si="8"/>
        <v>300</v>
      </c>
      <c r="L23" s="5">
        <f t="shared" si="8"/>
        <v>1800</v>
      </c>
      <c r="M23" s="5">
        <f t="shared" si="8"/>
        <v>6900</v>
      </c>
      <c r="N23" s="5">
        <f t="shared" si="8"/>
        <v>3900</v>
      </c>
      <c r="O23" s="5">
        <f t="shared" si="8"/>
        <v>10800</v>
      </c>
      <c r="P23" s="5">
        <f t="shared" si="8"/>
        <v>8400</v>
      </c>
      <c r="Q23" s="5">
        <f t="shared" si="8"/>
        <v>6600</v>
      </c>
      <c r="R23" s="5">
        <f t="shared" si="8"/>
        <v>15000</v>
      </c>
      <c r="S23" s="5">
        <f t="shared" si="5"/>
        <v>25200</v>
      </c>
      <c r="T23" s="5">
        <f t="shared" si="6"/>
        <v>17700</v>
      </c>
      <c r="U23" s="5">
        <f t="shared" si="7"/>
        <v>42900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49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37"/>
      <c r="G3" s="34"/>
      <c r="H3" s="44" t="s">
        <v>8</v>
      </c>
      <c r="I3" s="45"/>
      <c r="J3" s="40"/>
      <c r="K3" s="36" t="s">
        <v>9</v>
      </c>
      <c r="L3" s="40"/>
      <c r="M3" s="34"/>
      <c r="N3" s="44" t="s">
        <v>10</v>
      </c>
      <c r="O3" s="45"/>
      <c r="P3" s="38"/>
      <c r="Q3" s="39" t="s">
        <v>11</v>
      </c>
      <c r="R3" s="41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43"/>
      <c r="G4" s="42"/>
      <c r="H4" s="25" t="s">
        <v>42</v>
      </c>
      <c r="I4" s="33"/>
      <c r="J4" s="33"/>
      <c r="K4" s="25" t="s">
        <v>43</v>
      </c>
      <c r="L4" s="33"/>
      <c r="M4" s="34"/>
      <c r="N4" s="46" t="s">
        <v>44</v>
      </c>
      <c r="O4" s="45"/>
      <c r="P4" s="33"/>
      <c r="Q4" s="47" t="s">
        <v>45</v>
      </c>
      <c r="R4" s="33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0" t="s">
        <v>133</v>
      </c>
      <c r="E5" s="60" t="s">
        <v>134</v>
      </c>
      <c r="F5" s="60" t="s">
        <v>4</v>
      </c>
      <c r="G5" s="60" t="s">
        <v>133</v>
      </c>
      <c r="H5" s="60" t="s">
        <v>134</v>
      </c>
      <c r="I5" s="60" t="s">
        <v>4</v>
      </c>
      <c r="J5" s="60" t="s">
        <v>133</v>
      </c>
      <c r="K5" s="60" t="s">
        <v>134</v>
      </c>
      <c r="L5" s="60" t="s">
        <v>4</v>
      </c>
      <c r="M5" s="60" t="s">
        <v>133</v>
      </c>
      <c r="N5" s="60" t="s">
        <v>134</v>
      </c>
      <c r="O5" s="60" t="s">
        <v>4</v>
      </c>
      <c r="P5" s="60" t="s">
        <v>133</v>
      </c>
      <c r="Q5" s="60" t="s">
        <v>134</v>
      </c>
      <c r="R5" s="60" t="s">
        <v>4</v>
      </c>
      <c r="S5" s="60" t="str">
        <f>P5&amp;" Total"</f>
        <v>EAST-BOUND Total</v>
      </c>
      <c r="T5" s="60" t="str">
        <f>Q5&amp;" Total"</f>
        <v>WEST-BOUND Total</v>
      </c>
      <c r="U5" s="60" t="s">
        <v>4</v>
      </c>
      <c r="V5" s="7" t="s">
        <v>5</v>
      </c>
      <c r="W5" s="11"/>
      <c r="X5" s="30"/>
      <c r="Y5" s="30"/>
      <c r="Z5" s="30"/>
      <c r="AA5" s="30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7500</v>
      </c>
      <c r="N6" s="3">
        <v>0</v>
      </c>
      <c r="O6" s="3">
        <f>SUM(M6:N6)</f>
        <v>7500</v>
      </c>
      <c r="P6" s="3">
        <v>0</v>
      </c>
      <c r="Q6" s="3">
        <v>0</v>
      </c>
      <c r="R6" s="3">
        <f>SUM(P6:Q6)</f>
        <v>0</v>
      </c>
      <c r="S6" s="5">
        <f>D6+G6+J6+M6+P6</f>
        <v>7500</v>
      </c>
      <c r="T6" s="5">
        <f>E6+H6+K6+N6+Q6</f>
        <v>0</v>
      </c>
      <c r="U6" s="5">
        <f>S6+T6</f>
        <v>7500</v>
      </c>
      <c r="V6" s="3" t="s">
        <v>55</v>
      </c>
      <c r="W6" s="11"/>
      <c r="X6" s="31"/>
      <c r="Y6" s="30"/>
      <c r="Z6" s="30"/>
      <c r="AA6" s="30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5400</v>
      </c>
      <c r="H7" s="3">
        <v>0</v>
      </c>
      <c r="I7" s="3">
        <f aca="true" t="shared" si="1" ref="I7:I19">SUM(G7:H7)</f>
        <v>5400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7500</v>
      </c>
      <c r="O7" s="3">
        <f aca="true" t="shared" si="2" ref="O7:O22">SUM(M7:N7)</f>
        <v>7500</v>
      </c>
      <c r="P7" s="3">
        <v>8400</v>
      </c>
      <c r="Q7" s="3">
        <v>25200</v>
      </c>
      <c r="R7" s="3">
        <f aca="true" t="shared" si="3" ref="R7:R22">SUM(P7:Q7)</f>
        <v>33600</v>
      </c>
      <c r="S7" s="5">
        <f aca="true" t="shared" si="4" ref="S7:T23">D7+G7+J7+M7+P7</f>
        <v>13800</v>
      </c>
      <c r="T7" s="5">
        <f t="shared" si="4"/>
        <v>32700</v>
      </c>
      <c r="U7" s="5">
        <f aca="true" t="shared" si="5" ref="U7:U23">S7+T7</f>
        <v>46500</v>
      </c>
      <c r="V7" s="3" t="s">
        <v>57</v>
      </c>
      <c r="W7" s="11"/>
      <c r="X7" s="31"/>
      <c r="Y7" s="30"/>
      <c r="Z7" s="30"/>
      <c r="AA7" s="30"/>
    </row>
    <row r="8" spans="1:27" ht="12.75">
      <c r="A8" s="11"/>
      <c r="B8" s="3" t="s">
        <v>58</v>
      </c>
      <c r="C8" s="3" t="s">
        <v>59</v>
      </c>
      <c r="D8" s="3">
        <v>9600</v>
      </c>
      <c r="E8" s="3">
        <v>9600</v>
      </c>
      <c r="F8" s="3">
        <f t="shared" si="0"/>
        <v>19200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t="shared" si="2"/>
        <v>0</v>
      </c>
      <c r="P8" s="3">
        <v>0</v>
      </c>
      <c r="Q8" s="3">
        <v>0</v>
      </c>
      <c r="R8" s="3">
        <f t="shared" si="3"/>
        <v>0</v>
      </c>
      <c r="S8" s="5">
        <f t="shared" si="4"/>
        <v>9600</v>
      </c>
      <c r="T8" s="5">
        <f t="shared" si="4"/>
        <v>9600</v>
      </c>
      <c r="U8" s="5">
        <f t="shared" si="5"/>
        <v>19200</v>
      </c>
      <c r="V8" s="3" t="s">
        <v>59</v>
      </c>
      <c r="W8" s="11"/>
      <c r="X8" s="31"/>
      <c r="Y8" s="30"/>
      <c r="Z8" s="30"/>
      <c r="AA8" s="30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16800</v>
      </c>
      <c r="R9" s="3">
        <f t="shared" si="3"/>
        <v>16800</v>
      </c>
      <c r="S9" s="5">
        <f t="shared" si="4"/>
        <v>0</v>
      </c>
      <c r="T9" s="5">
        <f t="shared" si="4"/>
        <v>16800</v>
      </c>
      <c r="U9" s="5">
        <f t="shared" si="5"/>
        <v>16800</v>
      </c>
      <c r="V9" s="3" t="s">
        <v>61</v>
      </c>
      <c r="W9" s="11"/>
      <c r="X9" s="31"/>
      <c r="Y9" s="30"/>
      <c r="Z9" s="30"/>
      <c r="AA9" s="30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1"/>
      <c r="Y10" s="30"/>
      <c r="Z10" s="30"/>
      <c r="AA10" s="30"/>
    </row>
    <row r="11" spans="1:27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aca="true" t="shared" si="6" ref="L11:L22">SUM(J11:K11)</f>
        <v>0</v>
      </c>
      <c r="M11" s="3">
        <v>45000</v>
      </c>
      <c r="N11" s="3">
        <v>15000</v>
      </c>
      <c r="O11" s="3">
        <f t="shared" si="2"/>
        <v>60000</v>
      </c>
      <c r="P11" s="3">
        <v>25200</v>
      </c>
      <c r="Q11" s="3">
        <v>16800</v>
      </c>
      <c r="R11" s="3">
        <f t="shared" si="3"/>
        <v>42000</v>
      </c>
      <c r="S11" s="5">
        <f t="shared" si="4"/>
        <v>70200</v>
      </c>
      <c r="T11" s="5">
        <f t="shared" si="4"/>
        <v>31800</v>
      </c>
      <c r="U11" s="5">
        <f t="shared" si="5"/>
        <v>102000</v>
      </c>
      <c r="V11" s="3" t="s">
        <v>65</v>
      </c>
      <c r="W11" s="11"/>
      <c r="X11" s="31"/>
      <c r="Y11" s="30"/>
      <c r="Z11" s="30"/>
      <c r="AA11" s="30"/>
    </row>
    <row r="12" spans="1:27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7200</v>
      </c>
      <c r="L12" s="3">
        <f t="shared" si="6"/>
        <v>7200</v>
      </c>
      <c r="M12" s="3">
        <v>0</v>
      </c>
      <c r="N12" s="3">
        <v>0</v>
      </c>
      <c r="O12" s="3">
        <f t="shared" si="2"/>
        <v>0</v>
      </c>
      <c r="P12" s="3">
        <v>8400</v>
      </c>
      <c r="Q12" s="3">
        <v>0</v>
      </c>
      <c r="R12" s="3">
        <f t="shared" si="3"/>
        <v>8400</v>
      </c>
      <c r="S12" s="5">
        <f t="shared" si="4"/>
        <v>8400</v>
      </c>
      <c r="T12" s="5">
        <f t="shared" si="4"/>
        <v>7200</v>
      </c>
      <c r="U12" s="5">
        <f t="shared" si="5"/>
        <v>15600</v>
      </c>
      <c r="V12" s="3" t="s">
        <v>67</v>
      </c>
      <c r="W12" s="11"/>
      <c r="X12" s="31"/>
      <c r="Y12" s="30"/>
      <c r="Z12" s="30"/>
      <c r="AA12" s="30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7200</v>
      </c>
      <c r="K13" s="3">
        <v>0</v>
      </c>
      <c r="L13" s="3">
        <f t="shared" si="6"/>
        <v>7200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7200</v>
      </c>
      <c r="T13" s="5">
        <f t="shared" si="4"/>
        <v>0</v>
      </c>
      <c r="U13" s="5">
        <f t="shared" si="5"/>
        <v>7200</v>
      </c>
      <c r="V13" s="3" t="s">
        <v>69</v>
      </c>
      <c r="W13" s="11"/>
      <c r="X13" s="31"/>
      <c r="Y13" s="30"/>
      <c r="Z13" s="30"/>
      <c r="AA13" s="30"/>
    </row>
    <row r="14" spans="1:27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71</v>
      </c>
      <c r="W14" s="11"/>
      <c r="X14" s="31"/>
      <c r="Y14" s="30"/>
      <c r="Z14" s="30"/>
      <c r="AA14" s="30"/>
    </row>
    <row r="15" spans="1:27" ht="12.75">
      <c r="A15" s="11"/>
      <c r="B15" s="3" t="s">
        <v>72</v>
      </c>
      <c r="C15" s="3" t="s">
        <v>73</v>
      </c>
      <c r="D15" s="3">
        <v>4800</v>
      </c>
      <c r="E15" s="3">
        <v>0</v>
      </c>
      <c r="F15" s="3">
        <f t="shared" si="0"/>
        <v>4800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15000</v>
      </c>
      <c r="N15" s="3">
        <v>0</v>
      </c>
      <c r="O15" s="3">
        <f t="shared" si="2"/>
        <v>15000</v>
      </c>
      <c r="P15" s="3">
        <v>0</v>
      </c>
      <c r="Q15" s="3">
        <v>0</v>
      </c>
      <c r="R15" s="3">
        <f t="shared" si="3"/>
        <v>0</v>
      </c>
      <c r="S15" s="5">
        <f t="shared" si="4"/>
        <v>19800</v>
      </c>
      <c r="T15" s="5">
        <f t="shared" si="4"/>
        <v>0</v>
      </c>
      <c r="U15" s="5">
        <f t="shared" si="5"/>
        <v>19800</v>
      </c>
      <c r="V15" s="3" t="s">
        <v>73</v>
      </c>
      <c r="W15" s="11"/>
      <c r="X15" s="31"/>
      <c r="Y15" s="30"/>
      <c r="Z15" s="30"/>
      <c r="AA15" s="30"/>
    </row>
    <row r="16" spans="1:27" ht="12.75">
      <c r="A16" s="11"/>
      <c r="B16" s="3" t="s">
        <v>74</v>
      </c>
      <c r="C16" s="3" t="s">
        <v>75</v>
      </c>
      <c r="D16" s="3">
        <v>14400</v>
      </c>
      <c r="E16" s="3">
        <v>26400</v>
      </c>
      <c r="F16" s="3">
        <f t="shared" si="0"/>
        <v>40800</v>
      </c>
      <c r="G16" s="3">
        <v>37800</v>
      </c>
      <c r="H16" s="3">
        <v>5400</v>
      </c>
      <c r="I16" s="3">
        <f t="shared" si="1"/>
        <v>43200</v>
      </c>
      <c r="J16" s="3">
        <v>7200</v>
      </c>
      <c r="K16" s="3">
        <v>0</v>
      </c>
      <c r="L16" s="3">
        <f t="shared" si="6"/>
        <v>7200</v>
      </c>
      <c r="M16" s="3">
        <v>30000</v>
      </c>
      <c r="N16" s="3">
        <v>15000</v>
      </c>
      <c r="O16" s="3">
        <f t="shared" si="2"/>
        <v>45000</v>
      </c>
      <c r="P16" s="3">
        <v>75600</v>
      </c>
      <c r="Q16" s="3">
        <v>42000</v>
      </c>
      <c r="R16" s="3">
        <f t="shared" si="3"/>
        <v>117600</v>
      </c>
      <c r="S16" s="5">
        <f t="shared" si="4"/>
        <v>165000</v>
      </c>
      <c r="T16" s="5">
        <f t="shared" si="4"/>
        <v>88800</v>
      </c>
      <c r="U16" s="5">
        <f t="shared" si="5"/>
        <v>253800</v>
      </c>
      <c r="V16" s="3" t="s">
        <v>75</v>
      </c>
      <c r="W16" s="11"/>
      <c r="X16" s="31"/>
      <c r="Y16" s="30"/>
      <c r="Z16" s="30"/>
      <c r="AA16" s="30"/>
    </row>
    <row r="17" spans="1:27" ht="12.75">
      <c r="A17" s="11"/>
      <c r="B17" s="3" t="s">
        <v>76</v>
      </c>
      <c r="C17" s="3" t="s">
        <v>77</v>
      </c>
      <c r="D17" s="3">
        <v>4800</v>
      </c>
      <c r="E17" s="3">
        <v>2400</v>
      </c>
      <c r="F17" s="3">
        <f t="shared" si="0"/>
        <v>7200</v>
      </c>
      <c r="G17" s="3">
        <v>0</v>
      </c>
      <c r="H17" s="3">
        <v>0</v>
      </c>
      <c r="I17" s="3">
        <f t="shared" si="1"/>
        <v>0</v>
      </c>
      <c r="J17" s="3">
        <v>7200</v>
      </c>
      <c r="K17" s="3">
        <v>0</v>
      </c>
      <c r="L17" s="3">
        <f t="shared" si="6"/>
        <v>7200</v>
      </c>
      <c r="M17" s="3">
        <v>22500</v>
      </c>
      <c r="N17" s="3">
        <v>15000</v>
      </c>
      <c r="O17" s="3">
        <f t="shared" si="2"/>
        <v>37500</v>
      </c>
      <c r="P17" s="3">
        <v>0</v>
      </c>
      <c r="Q17" s="3">
        <v>0</v>
      </c>
      <c r="R17" s="3">
        <f t="shared" si="3"/>
        <v>0</v>
      </c>
      <c r="S17" s="5">
        <f t="shared" si="4"/>
        <v>34500</v>
      </c>
      <c r="T17" s="5">
        <f t="shared" si="4"/>
        <v>17400</v>
      </c>
      <c r="U17" s="5">
        <f t="shared" si="5"/>
        <v>51900</v>
      </c>
      <c r="V17" s="3" t="s">
        <v>77</v>
      </c>
      <c r="W17" s="11"/>
      <c r="X17" s="31"/>
      <c r="Y17" s="30"/>
      <c r="Z17" s="30"/>
      <c r="AA17" s="30"/>
    </row>
    <row r="18" spans="1:27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8400</v>
      </c>
      <c r="Q18" s="3">
        <v>16800</v>
      </c>
      <c r="R18" s="3">
        <f t="shared" si="3"/>
        <v>25200</v>
      </c>
      <c r="S18" s="5">
        <f t="shared" si="4"/>
        <v>8400</v>
      </c>
      <c r="T18" s="5">
        <f t="shared" si="4"/>
        <v>16800</v>
      </c>
      <c r="U18" s="5">
        <f t="shared" si="5"/>
        <v>25200</v>
      </c>
      <c r="V18" s="3" t="s">
        <v>79</v>
      </c>
      <c r="W18" s="11"/>
      <c r="X18" s="31"/>
      <c r="Y18" s="30"/>
      <c r="Z18" s="30"/>
      <c r="AA18" s="30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9600</v>
      </c>
      <c r="F19" s="3">
        <f t="shared" si="0"/>
        <v>9600</v>
      </c>
      <c r="G19" s="3">
        <v>5400</v>
      </c>
      <c r="H19" s="3">
        <v>10800</v>
      </c>
      <c r="I19" s="3">
        <f t="shared" si="1"/>
        <v>16200</v>
      </c>
      <c r="J19" s="3">
        <v>7200</v>
      </c>
      <c r="K19" s="3">
        <v>0</v>
      </c>
      <c r="L19" s="3">
        <f t="shared" si="6"/>
        <v>7200</v>
      </c>
      <c r="M19" s="3">
        <v>0</v>
      </c>
      <c r="N19" s="3">
        <v>30000</v>
      </c>
      <c r="O19" s="3">
        <f t="shared" si="2"/>
        <v>30000</v>
      </c>
      <c r="P19" s="3">
        <v>33600</v>
      </c>
      <c r="Q19" s="3">
        <v>16800</v>
      </c>
      <c r="R19" s="3">
        <f t="shared" si="3"/>
        <v>50400</v>
      </c>
      <c r="S19" s="5">
        <f t="shared" si="4"/>
        <v>46200</v>
      </c>
      <c r="T19" s="5">
        <f t="shared" si="4"/>
        <v>67200</v>
      </c>
      <c r="U19" s="5">
        <f t="shared" si="5"/>
        <v>113400</v>
      </c>
      <c r="V19" s="3" t="s">
        <v>81</v>
      </c>
      <c r="W19" s="11"/>
      <c r="X19" s="31"/>
      <c r="Y19" s="30"/>
      <c r="Z19" s="30"/>
      <c r="AA19" s="30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22500</v>
      </c>
      <c r="N20" s="3">
        <v>0</v>
      </c>
      <c r="O20" s="3">
        <f t="shared" si="2"/>
        <v>22500</v>
      </c>
      <c r="P20" s="3">
        <v>0</v>
      </c>
      <c r="Q20" s="3">
        <v>0</v>
      </c>
      <c r="R20" s="3">
        <f t="shared" si="3"/>
        <v>0</v>
      </c>
      <c r="S20" s="5">
        <f t="shared" si="4"/>
        <v>22500</v>
      </c>
      <c r="T20" s="5">
        <f t="shared" si="4"/>
        <v>0</v>
      </c>
      <c r="U20" s="5">
        <f t="shared" si="5"/>
        <v>22500</v>
      </c>
      <c r="V20" s="3" t="s">
        <v>83</v>
      </c>
      <c r="W20" s="11"/>
      <c r="X20" s="31"/>
      <c r="Y20" s="30"/>
      <c r="Z20" s="30"/>
      <c r="AA20" s="30"/>
    </row>
    <row r="21" spans="1:27" ht="12.75">
      <c r="A21" s="11"/>
      <c r="B21" s="3" t="s">
        <v>84</v>
      </c>
      <c r="C21" s="3" t="s">
        <v>85</v>
      </c>
      <c r="D21" s="3">
        <v>4800</v>
      </c>
      <c r="E21" s="3">
        <v>0</v>
      </c>
      <c r="F21" s="3">
        <f t="shared" si="0"/>
        <v>4800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7500</v>
      </c>
      <c r="N21" s="3">
        <v>0</v>
      </c>
      <c r="O21" s="3">
        <f t="shared" si="2"/>
        <v>7500</v>
      </c>
      <c r="P21" s="3">
        <v>33600</v>
      </c>
      <c r="Q21" s="3">
        <v>42000</v>
      </c>
      <c r="R21" s="3">
        <f t="shared" si="3"/>
        <v>75600</v>
      </c>
      <c r="S21" s="5">
        <f t="shared" si="4"/>
        <v>45900</v>
      </c>
      <c r="T21" s="5">
        <f t="shared" si="4"/>
        <v>42000</v>
      </c>
      <c r="U21" s="5">
        <f t="shared" si="5"/>
        <v>87900</v>
      </c>
      <c r="V21" s="3" t="s">
        <v>85</v>
      </c>
      <c r="W21" s="11"/>
      <c r="X21" s="31"/>
      <c r="Y21" s="30"/>
      <c r="Z21" s="30"/>
      <c r="AA21" s="30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1"/>
      <c r="Y22" s="30"/>
      <c r="Z22" s="30"/>
      <c r="AA22" s="30"/>
    </row>
    <row r="23" spans="1:27" ht="12.75">
      <c r="A23" s="11"/>
      <c r="B23" s="3"/>
      <c r="C23" s="5" t="s">
        <v>12</v>
      </c>
      <c r="D23" s="5">
        <f aca="true" t="shared" si="7" ref="D23:R23">SUM(D6:D22)</f>
        <v>38400</v>
      </c>
      <c r="E23" s="5">
        <f t="shared" si="7"/>
        <v>48000</v>
      </c>
      <c r="F23" s="5">
        <f t="shared" si="7"/>
        <v>86400</v>
      </c>
      <c r="G23" s="5">
        <f t="shared" si="7"/>
        <v>48600</v>
      </c>
      <c r="H23" s="5">
        <f t="shared" si="7"/>
        <v>16200</v>
      </c>
      <c r="I23" s="5">
        <f t="shared" si="7"/>
        <v>64800</v>
      </c>
      <c r="J23" s="5">
        <f t="shared" si="7"/>
        <v>28800</v>
      </c>
      <c r="K23" s="5">
        <f t="shared" si="7"/>
        <v>7200</v>
      </c>
      <c r="L23" s="5">
        <f t="shared" si="7"/>
        <v>36000</v>
      </c>
      <c r="M23" s="5">
        <f t="shared" si="7"/>
        <v>150000</v>
      </c>
      <c r="N23" s="5">
        <f t="shared" si="7"/>
        <v>82500</v>
      </c>
      <c r="O23" s="5">
        <f t="shared" si="7"/>
        <v>232500</v>
      </c>
      <c r="P23" s="5">
        <f t="shared" si="7"/>
        <v>193200</v>
      </c>
      <c r="Q23" s="5">
        <f t="shared" si="7"/>
        <v>176400</v>
      </c>
      <c r="R23" s="5">
        <f t="shared" si="7"/>
        <v>369600</v>
      </c>
      <c r="S23" s="5">
        <f t="shared" si="4"/>
        <v>459000</v>
      </c>
      <c r="T23" s="5">
        <f t="shared" si="4"/>
        <v>330300</v>
      </c>
      <c r="U23" s="5">
        <f t="shared" si="5"/>
        <v>789300</v>
      </c>
      <c r="V23" s="5" t="s">
        <v>12</v>
      </c>
      <c r="W23" s="11"/>
      <c r="X23" s="31"/>
      <c r="Y23" s="30"/>
      <c r="Z23" s="30"/>
      <c r="AA23" s="30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0"/>
      <c r="Y24" s="30"/>
      <c r="Z24" s="30"/>
      <c r="AA24" s="30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133</v>
      </c>
      <c r="E5" s="58" t="s">
        <v>134</v>
      </c>
      <c r="F5" s="59"/>
      <c r="G5" s="58" t="s">
        <v>133</v>
      </c>
      <c r="H5" s="58" t="s">
        <v>134</v>
      </c>
      <c r="I5" s="61"/>
      <c r="J5" s="58" t="s">
        <v>133</v>
      </c>
      <c r="K5" s="58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600</v>
      </c>
      <c r="E9" s="4">
        <v>0</v>
      </c>
      <c r="F9" s="11"/>
      <c r="G9" s="4">
        <v>1200</v>
      </c>
      <c r="H9" s="4">
        <v>0</v>
      </c>
      <c r="I9" s="12"/>
      <c r="J9" s="4">
        <v>100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600</v>
      </c>
      <c r="E16" s="6">
        <f>SUM(E6:E15)</f>
        <v>0</v>
      </c>
      <c r="F16" s="11"/>
      <c r="G16" s="6">
        <f>SUM(G6:G15)</f>
        <v>1200</v>
      </c>
      <c r="H16" s="6">
        <f>SUM(H6:H15)</f>
        <v>0</v>
      </c>
      <c r="I16" s="12"/>
      <c r="J16" s="6">
        <f>SUM(J6:J15)</f>
        <v>100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1.00390625" style="0" customWidth="1"/>
  </cols>
  <sheetData>
    <row r="1" spans="1:46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3" t="s">
        <v>136</v>
      </c>
      <c r="D3" s="63"/>
      <c r="E3" s="63"/>
      <c r="F3" s="63"/>
      <c r="G3" s="63"/>
      <c r="H3" s="63"/>
      <c r="I3" s="63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4" t="s">
        <v>137</v>
      </c>
      <c r="D4" s="65"/>
      <c r="E4" s="65"/>
      <c r="F4" s="65"/>
      <c r="G4" s="65"/>
      <c r="H4" s="65"/>
      <c r="I4" s="65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6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3"/>
      <c r="E11" s="33"/>
      <c r="F11" s="33"/>
      <c r="G11" s="33"/>
      <c r="H11" s="33"/>
      <c r="I11" s="33"/>
      <c r="J11" s="33"/>
      <c r="K11" s="49" t="s">
        <v>53</v>
      </c>
      <c r="L11" s="33"/>
      <c r="M11" s="33"/>
      <c r="N11" s="33"/>
      <c r="O11" s="33"/>
      <c r="P11" s="33"/>
      <c r="Q11" s="33"/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3"/>
      <c r="E12" s="36" t="s">
        <v>6</v>
      </c>
      <c r="F12" s="37"/>
      <c r="G12" s="34"/>
      <c r="H12" s="44" t="s">
        <v>8</v>
      </c>
      <c r="I12" s="45"/>
      <c r="J12" s="40"/>
      <c r="K12" s="36" t="s">
        <v>9</v>
      </c>
      <c r="L12" s="40"/>
      <c r="M12" s="34"/>
      <c r="N12" s="44" t="s">
        <v>10</v>
      </c>
      <c r="O12" s="45"/>
      <c r="P12" s="38"/>
      <c r="Q12" s="39" t="s">
        <v>11</v>
      </c>
      <c r="R12" s="4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5"/>
      <c r="E13" s="25" t="s">
        <v>7</v>
      </c>
      <c r="F13" s="43"/>
      <c r="G13" s="42"/>
      <c r="H13" s="25" t="s">
        <v>42</v>
      </c>
      <c r="I13" s="33"/>
      <c r="J13" s="33"/>
      <c r="K13" s="25" t="s">
        <v>43</v>
      </c>
      <c r="L13" s="33"/>
      <c r="M13" s="34"/>
      <c r="N13" s="46" t="s">
        <v>44</v>
      </c>
      <c r="O13" s="45"/>
      <c r="P13" s="33"/>
      <c r="Q13" s="47" t="s">
        <v>45</v>
      </c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60" t="s">
        <v>133</v>
      </c>
      <c r="E14" s="60" t="str">
        <f>Q14</f>
        <v>WEST-BOUND</v>
      </c>
      <c r="F14" s="60" t="s">
        <v>4</v>
      </c>
      <c r="G14" s="60" t="s">
        <v>133</v>
      </c>
      <c r="H14" s="60" t="str">
        <f>Q14</f>
        <v>WEST-BOUND</v>
      </c>
      <c r="I14" s="60" t="s">
        <v>4</v>
      </c>
      <c r="J14" s="60" t="s">
        <v>133</v>
      </c>
      <c r="K14" s="60" t="str">
        <f>Q14</f>
        <v>WEST-BOUND</v>
      </c>
      <c r="L14" s="60" t="s">
        <v>4</v>
      </c>
      <c r="M14" s="60" t="s">
        <v>133</v>
      </c>
      <c r="N14" s="60" t="s">
        <v>134</v>
      </c>
      <c r="O14" s="60" t="s">
        <v>4</v>
      </c>
      <c r="P14" s="60" t="s">
        <v>133</v>
      </c>
      <c r="Q14" s="60" t="s">
        <v>134</v>
      </c>
      <c r="R14" s="60" t="s">
        <v>4</v>
      </c>
      <c r="S14" s="60" t="str">
        <f>P14&amp;" Total"</f>
        <v>EAST-BOUND Total</v>
      </c>
      <c r="T14" s="60" t="str">
        <f>Q14&amp;" Total"</f>
        <v>WEST-BOUND Total</v>
      </c>
      <c r="U14" s="60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1075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0</v>
      </c>
      <c r="T15" s="5">
        <f>E15+H15+K15+N15+Q15</f>
        <v>0</v>
      </c>
      <c r="U15" s="5">
        <f>S15+T15</f>
        <v>0</v>
      </c>
      <c r="V15" s="3" t="s">
        <v>130</v>
      </c>
      <c r="W15" s="11" t="s">
        <v>139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1202</v>
      </c>
      <c r="C16" s="3" t="s">
        <v>131</v>
      </c>
      <c r="D16" s="3">
        <v>0</v>
      </c>
      <c r="E16" s="3">
        <v>0</v>
      </c>
      <c r="F16" s="3">
        <f aca="true" t="shared" si="0" ref="F16:F40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40">SUM(M16:N16)</f>
        <v>0</v>
      </c>
      <c r="P16" s="3">
        <v>0</v>
      </c>
      <c r="Q16" s="3">
        <v>0</v>
      </c>
      <c r="R16" s="3">
        <f aca="true" t="shared" si="3" ref="R16:R40">SUM(P16:Q16)</f>
        <v>0</v>
      </c>
      <c r="S16" s="5">
        <f aca="true" t="shared" si="4" ref="S16:T41">D16+G16+J16+M16+P16</f>
        <v>0</v>
      </c>
      <c r="T16" s="5">
        <f t="shared" si="4"/>
        <v>0</v>
      </c>
      <c r="U16" s="5">
        <f aca="true" t="shared" si="5" ref="U16:U41">S16+T16</f>
        <v>0</v>
      </c>
      <c r="V16" s="3" t="s">
        <v>131</v>
      </c>
      <c r="W16" s="11" t="s">
        <v>139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1203</v>
      </c>
      <c r="C17" s="3" t="s">
        <v>132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37500</v>
      </c>
      <c r="N17" s="3">
        <v>15000</v>
      </c>
      <c r="O17" s="3">
        <f t="shared" si="2"/>
        <v>52500</v>
      </c>
      <c r="P17" s="3">
        <v>33600</v>
      </c>
      <c r="Q17" s="3">
        <v>8400</v>
      </c>
      <c r="R17" s="3">
        <f t="shared" si="3"/>
        <v>42000</v>
      </c>
      <c r="S17" s="5">
        <f t="shared" si="4"/>
        <v>71100</v>
      </c>
      <c r="T17" s="5">
        <f t="shared" si="4"/>
        <v>23400</v>
      </c>
      <c r="U17" s="5">
        <f t="shared" si="5"/>
        <v>94500</v>
      </c>
      <c r="V17" s="3" t="s">
        <v>132</v>
      </c>
      <c r="W17" s="11" t="s">
        <v>139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0</v>
      </c>
      <c r="E41" s="5">
        <f t="shared" si="11"/>
        <v>0</v>
      </c>
      <c r="F41" s="5">
        <f t="shared" si="11"/>
        <v>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37500</v>
      </c>
      <c r="N41" s="5">
        <f t="shared" si="11"/>
        <v>15000</v>
      </c>
      <c r="O41" s="5">
        <f t="shared" si="11"/>
        <v>52500</v>
      </c>
      <c r="P41" s="5">
        <f t="shared" si="11"/>
        <v>33600</v>
      </c>
      <c r="Q41" s="5">
        <f t="shared" si="11"/>
        <v>8400</v>
      </c>
      <c r="R41" s="5">
        <f t="shared" si="11"/>
        <v>42000</v>
      </c>
      <c r="S41" s="5">
        <f t="shared" si="4"/>
        <v>71100</v>
      </c>
      <c r="T41" s="5">
        <f t="shared" si="4"/>
        <v>23400</v>
      </c>
      <c r="U41" s="5">
        <f t="shared" si="5"/>
        <v>94500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2007-09-24T10:47:10Z</dcterms:modified>
  <cp:category/>
  <cp:version/>
  <cp:contentType/>
  <cp:contentStatus/>
</cp:coreProperties>
</file>