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<sst xmlns="http://schemas.openxmlformats.org/spreadsheetml/2006/main" count="392" uniqueCount="141">
  <si>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</si>
  <si>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</si>
  <si>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</si>
  <si>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</si>
  <si>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</si>
  <si>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</si>
  <si>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</si>
  <si>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</si>
  <si>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</si>
  <si>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</si>
  <si>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</si>
  <si>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</si>
  <si>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</si>
  <si>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</si>
  <si>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</si>
  <si>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</si>
  <si>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</si>
  <si>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</si>
  <si>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</si>
  <si>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</si>
  <si>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</si>
  <si>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</si>
  <si>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</si>
  <si>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</si>
  <si>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</si>
  <si>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</si>
  <si>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</si>
  <si>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</si>
  <si>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</si>
  <si>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</si>
  <si>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</si>
  <si>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</si>
  <si>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</si>
  <si>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</si>
  <si>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</si>
  <si>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</si>
  <si>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</si>
  <si>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</si>
  <si>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</si>
  <si>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</si>
  <si>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</si>
  <si>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</si>
  <si>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</si>
  <si>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</si>
  <si>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</si>
  <si>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</si>
  <si>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</si>
  <si>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</si>
  <si>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</si>
  <si>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</si>
  <si>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</si>
  <si>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</si>
  <si>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</si>
  <si>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</si>
  <si>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</si>
  <si>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</si>
  <si>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</si>
  <si>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</si>
  <si>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</si>
  <si>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</si>
  <si>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</si>
  <si>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</si>
  <si>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</si>
  <si>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</si>
  <si>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</si>
  <si>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</si>
  <si>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</si>
  <si>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</si>
  <si>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</si>
  <si>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</si>
  <si>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</si>
  <si>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</si>
  <si>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</si>
  <si>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</si>
  <si>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</si>
  <si>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</si>
  <si>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</si>
  <si>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</si>
  <si>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</si>
  <si>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</si>
  <si>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</si>
  <si>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</si>
  <si>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</si>
  <si>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</si>
  <si>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</si>
  <si>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</si>
  <si>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</si>
  <si>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</si>
  <si>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</si>
  <si>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</si>
  <si>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</si>
  <si>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</si>
  <si>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</si>
  <si>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</si>
  <si>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</si>
  <si>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</si>
  <si>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</si>
  <si>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</si>
  <si>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</si>
  <si>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</si>
  <si>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</si>
  <si>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</si>
  <si>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</si>
  <si>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</si>
  <si>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</si>
  <si>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</si>
  <si>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</si>
  <si>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</si>
  <si>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</si>
  <si>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</si>
  <si>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</si>
  <si>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</si>
  <si>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</si>
  <si>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</si>
  <si>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</si>
  <si>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</si>
  <si>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</si>
  <si>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</si>
  <si>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</si>
  <si>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</si>
  <si>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</si>
  <si>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</si>
  <si>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</si>
  <si>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</si>
  <si>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</si>
  <si>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</si>
  <si>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</si>
  <si>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</si>
  <si>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</si>
  <si>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</si>
  <si>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</si>
  <si>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</si>
  <si>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1203 - Gasohol, Gasoline, Motor spirit, Petrol</t>
  </si>
  <si>
    <t>2810 - Poisonous liquid, n.o.s.</t>
  </si>
  <si>
    <t>EAST-BOUND</t>
  </si>
  <si>
    <t>WEST-BOUND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</si>
  <si>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</si>
  <si>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</si>
  <si>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</si>
  <si>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</si>
  <si>
    <t>022-R34-Vryheid-Utrecht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</si>
</sst>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51314261"/>
        <c:axId val="59175166"/>
      </c:barChart>
      <c:catAx>
        <c:axId val="5131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5166"/>
        <c:crosses val="autoZero"/>
        <c:auto val="1"/>
        <c:lblOffset val="100"/>
        <c:tickLblSkip val="1"/>
        <c:noMultiLvlLbl val="0"/>
      </c:catAx>
      <c:valAx>
        <c:axId val="59175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1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25"/>
          <c:y val="0.12525"/>
          <c:w val="0.34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814447"/>
        <c:axId val="28459112"/>
      </c:barChart>
      <c:catAx>
        <c:axId val="6281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9112"/>
        <c:crosses val="autoZero"/>
        <c:auto val="1"/>
        <c:lblOffset val="100"/>
        <c:tickLblSkip val="1"/>
        <c:noMultiLvlLbl val="0"/>
      </c:catAx>
      <c:valAx>
        <c:axId val="2845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125"/>
          <c:w val="0.332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54805417"/>
        <c:axId val="23486706"/>
      </c:barChart>
      <c:catAx>
        <c:axId val="54805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706"/>
        <c:crosses val="autoZero"/>
        <c:auto val="1"/>
        <c:lblOffset val="100"/>
        <c:tickLblSkip val="1"/>
        <c:noMultiLvlLbl val="0"/>
      </c:catAx>
      <c:valAx>
        <c:axId val="23486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5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825"/>
          <c:y val="0.1225"/>
          <c:w val="0.382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10053763"/>
        <c:axId val="23375004"/>
      </c:lineChart>
      <c:catAx>
        <c:axId val="10053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5004"/>
        <c:crosses val="autoZero"/>
        <c:auto val="1"/>
        <c:lblOffset val="100"/>
        <c:tickLblSkip val="1"/>
        <c:noMultiLvlLbl val="0"/>
      </c:catAx>
      <c:valAx>
        <c:axId val="23375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3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"/>
          <c:y val="0.12475"/>
          <c:w val="0.44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9048445"/>
        <c:axId val="14327142"/>
      </c:barChart>
      <c:catAx>
        <c:axId val="90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8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325"/>
          <c:y val="0.11825"/>
          <c:w val="0.390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2.716</c:v>
                </c:pt>
                <c:pt idx="2">
                  <c:v>5.432</c:v>
                </c:pt>
                <c:pt idx="3">
                  <c:v>0</c:v>
                </c:pt>
                <c:pt idx="4">
                  <c:v>0</c:v>
                </c:pt>
                <c:pt idx="5">
                  <c:v>9.699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3.298</c:v>
                </c:pt>
                <c:pt idx="10">
                  <c:v>37.245</c:v>
                </c:pt>
                <c:pt idx="11">
                  <c:v>2.328</c:v>
                </c:pt>
                <c:pt idx="12">
                  <c:v>5.141</c:v>
                </c:pt>
                <c:pt idx="13">
                  <c:v>31.814</c:v>
                </c:pt>
                <c:pt idx="14">
                  <c:v>2.328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2.299</c:v>
                </c:pt>
                <c:pt idx="3">
                  <c:v>5.501</c:v>
                </c:pt>
                <c:pt idx="4">
                  <c:v>0</c:v>
                </c:pt>
                <c:pt idx="5">
                  <c:v>13.218</c:v>
                </c:pt>
                <c:pt idx="6">
                  <c:v>2.053</c:v>
                </c:pt>
                <c:pt idx="7">
                  <c:v>2.299</c:v>
                </c:pt>
                <c:pt idx="8">
                  <c:v>0</c:v>
                </c:pt>
                <c:pt idx="9">
                  <c:v>0</c:v>
                </c:pt>
                <c:pt idx="10">
                  <c:v>43.021</c:v>
                </c:pt>
                <c:pt idx="11">
                  <c:v>0</c:v>
                </c:pt>
                <c:pt idx="12">
                  <c:v>5.419</c:v>
                </c:pt>
                <c:pt idx="13">
                  <c:v>20.361</c:v>
                </c:pt>
                <c:pt idx="14">
                  <c:v>1.478</c:v>
                </c:pt>
                <c:pt idx="15">
                  <c:v>4.351</c:v>
                </c:pt>
                <c:pt idx="16">
                  <c:v>0</c:v>
                </c:pt>
              </c:numCache>
            </c:numRef>
          </c:val>
        </c:ser>
        <c:axId val="61835415"/>
        <c:axId val="19647824"/>
      </c:barChart>
      <c:catAx>
        <c:axId val="61835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5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975"/>
          <c:y val="0.123"/>
          <c:w val="0.377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42612689"/>
        <c:axId val="47969882"/>
      </c:barChart>
      <c:catAx>
        <c:axId val="426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2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3"/>
          <c:y val="0.11375"/>
          <c:w val="0.377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6192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6192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428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524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524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619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140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134</v>
      </c>
      <c r="E5" s="58" t="s">
        <v>135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58.78799819946289</v>
      </c>
      <c r="E6" s="21">
        <v>50.8380012512207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10.909000396728516</v>
      </c>
      <c r="E7" s="21">
        <v>7.263000011444092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1.2120000123977661</v>
      </c>
      <c r="E8" s="21">
        <v>3.3519999980926514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2.4240000247955322</v>
      </c>
      <c r="E9" s="21">
        <v>3.9110000133514404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4.242000102996826</v>
      </c>
      <c r="E10" s="21">
        <v>8.939000129699707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13.333000183105469</v>
      </c>
      <c r="E11" s="21">
        <v>17.87700080871582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9.090999603271484</v>
      </c>
      <c r="E12" s="21">
        <v>7.821000099182129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99.99899852275848</v>
      </c>
      <c r="E13" s="23">
        <f>SUM(E6:E12)</f>
        <v>100.00100231170654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134</v>
      </c>
      <c r="E18" s="58" t="s">
        <v>135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33.96200180053711</v>
      </c>
      <c r="E19" s="21">
        <v>17.56800079345703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3.7739999294281006</v>
      </c>
      <c r="E20" s="21">
        <v>8.107999801635742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7.546999931335449</v>
      </c>
      <c r="E21" s="21">
        <v>9.458999633789062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13.208000183105469</v>
      </c>
      <c r="E22" s="21">
        <v>21.621999740600586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41.50899887084961</v>
      </c>
      <c r="E23" s="21">
        <v>43.24300003051758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100.00000071525574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140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134</v>
      </c>
      <c r="E4" s="58" t="s">
        <v>135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5.659999847412109</v>
      </c>
      <c r="E5" s="21">
        <v>4.053999900817871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9.434000015258789</v>
      </c>
      <c r="E6" s="21">
        <v>12.161999702453613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35.8489990234375</v>
      </c>
      <c r="E7" s="21">
        <v>29.729999542236328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9.434000015258789</v>
      </c>
      <c r="E8" s="21">
        <v>22.972999572753906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4.053999900817871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24.527999877929688</v>
      </c>
      <c r="E11" s="21">
        <v>14.864999771118164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5.659999847412109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5.659999847412109</v>
      </c>
      <c r="E13" s="21">
        <v>12.161999702453613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3.7739999294281006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99.9989984035492</v>
      </c>
      <c r="E17" s="23">
        <f>SUM(E5:E16)</f>
        <v>99.99999809265137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140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134</v>
      </c>
      <c r="C3" s="58" t="s">
        <v>135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3</v>
      </c>
      <c r="C9" s="8">
        <v>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</v>
      </c>
      <c r="C10" s="8">
        <v>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4</v>
      </c>
      <c r="C11" s="8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5</v>
      </c>
      <c r="C12" s="8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3</v>
      </c>
      <c r="C13" s="8">
        <v>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4</v>
      </c>
      <c r="C14" s="8">
        <v>10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8</v>
      </c>
      <c r="C15" s="8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4</v>
      </c>
      <c r="C16" s="8">
        <v>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8</v>
      </c>
      <c r="C17" s="8">
        <v>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5</v>
      </c>
      <c r="C18" s="8">
        <v>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</v>
      </c>
      <c r="C19" s="8">
        <v>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3</v>
      </c>
      <c r="C20" s="8">
        <v>10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53</v>
      </c>
      <c r="C30" s="9">
        <f>SUM(C5:C28)</f>
        <v>74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2.2083333333333335</v>
      </c>
      <c r="C31" s="10">
        <f>AVERAGE(C5:C28)</f>
        <v>3.0833333333333335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140</v>
      </c>
      <c r="C1" s="66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5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134</v>
      </c>
      <c r="E5" s="58" t="s">
        <v>135</v>
      </c>
      <c r="F5" s="59"/>
      <c r="G5" s="58" t="s">
        <v>134</v>
      </c>
      <c r="H5" s="58" t="s">
        <v>135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1.8869999647140503</v>
      </c>
      <c r="E7" s="4">
        <v>0</v>
      </c>
      <c r="F7" s="11"/>
      <c r="G7" s="4">
        <v>2.716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3.7739999294281006</v>
      </c>
      <c r="E8" s="4">
        <v>1.3509999513626099</v>
      </c>
      <c r="F8" s="11"/>
      <c r="G8" s="4">
        <v>5.432</v>
      </c>
      <c r="H8" s="4">
        <v>2.299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4.053999900817871</v>
      </c>
      <c r="F9" s="11"/>
      <c r="G9" s="4">
        <v>0</v>
      </c>
      <c r="H9" s="4">
        <v>5.501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3.7739999294281006</v>
      </c>
      <c r="E10" s="4">
        <v>22.972999572753906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9.434000015258789</v>
      </c>
      <c r="E11" s="4">
        <v>10.810999870300293</v>
      </c>
      <c r="F11" s="11"/>
      <c r="G11" s="4">
        <v>9.699</v>
      </c>
      <c r="H11" s="4">
        <v>13.218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1.3509999513626099</v>
      </c>
      <c r="F12" s="11"/>
      <c r="G12" s="4">
        <v>0</v>
      </c>
      <c r="H12" s="4">
        <v>2.053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1.3509999513626099</v>
      </c>
      <c r="F13" s="11"/>
      <c r="G13" s="4">
        <v>0</v>
      </c>
      <c r="H13" s="4">
        <v>2.299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5.659999847412109</v>
      </c>
      <c r="E15" s="4">
        <v>0</v>
      </c>
      <c r="F15" s="11"/>
      <c r="G15" s="4">
        <v>3.298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39.62300109863281</v>
      </c>
      <c r="E16" s="4">
        <v>33.784000396728516</v>
      </c>
      <c r="F16" s="11"/>
      <c r="G16" s="4">
        <v>37.245</v>
      </c>
      <c r="H16" s="4">
        <v>43.021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5.659999847412109</v>
      </c>
      <c r="E17" s="4">
        <v>0</v>
      </c>
      <c r="F17" s="11"/>
      <c r="G17" s="4">
        <v>2.328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3.7739999294281006</v>
      </c>
      <c r="E18" s="4">
        <v>5.40500020980835</v>
      </c>
      <c r="F18" s="11"/>
      <c r="G18" s="4">
        <v>5.141</v>
      </c>
      <c r="H18" s="4">
        <v>5.419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24.527999877929688</v>
      </c>
      <c r="E19" s="4">
        <v>14.864999771118164</v>
      </c>
      <c r="F19" s="11"/>
      <c r="G19" s="4">
        <v>31.814</v>
      </c>
      <c r="H19" s="4">
        <v>20.361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1.8869999647140503</v>
      </c>
      <c r="E20" s="4">
        <v>1.3509999513626099</v>
      </c>
      <c r="F20" s="11"/>
      <c r="G20" s="4">
        <v>2.328</v>
      </c>
      <c r="H20" s="4">
        <v>1.478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2.703000068664551</v>
      </c>
      <c r="F21" s="11"/>
      <c r="G21" s="4">
        <v>0</v>
      </c>
      <c r="H21" s="4">
        <v>4.351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100.00100040435791</v>
      </c>
      <c r="E23" s="6">
        <f>SUM(E6:E22)</f>
        <v>99.99899959564209</v>
      </c>
      <c r="F23" s="11"/>
      <c r="G23" s="6">
        <f>SUM(G6:G22)</f>
        <v>100.001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  <col min="23" max="23" width="2.57421875" style="0" customWidth="1"/>
  </cols>
  <sheetData>
    <row r="1" spans="1:23" ht="12.75">
      <c r="A1" s="11"/>
      <c r="B1" s="11"/>
      <c r="C1" s="19" t="s">
        <v>140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134</v>
      </c>
      <c r="E6" s="60" t="s">
        <v>135</v>
      </c>
      <c r="F6" s="60" t="s">
        <v>4</v>
      </c>
      <c r="G6" s="60" t="s">
        <v>134</v>
      </c>
      <c r="H6" s="60" t="s">
        <v>135</v>
      </c>
      <c r="I6" s="60" t="s">
        <v>4</v>
      </c>
      <c r="J6" s="60" t="s">
        <v>134</v>
      </c>
      <c r="K6" s="60" t="s">
        <v>135</v>
      </c>
      <c r="L6" s="60" t="s">
        <v>4</v>
      </c>
      <c r="M6" s="60" t="s">
        <v>134</v>
      </c>
      <c r="N6" s="60" t="s">
        <v>135</v>
      </c>
      <c r="O6" s="60" t="s">
        <v>4</v>
      </c>
      <c r="P6" s="60" t="s">
        <v>134</v>
      </c>
      <c r="Q6" s="60" t="s">
        <v>135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300</v>
      </c>
      <c r="Q8" s="3">
        <v>0</v>
      </c>
      <c r="R8" s="3">
        <f aca="true" t="shared" si="4" ref="R8:R23">SUM(P8:Q8)</f>
        <v>300</v>
      </c>
      <c r="S8" s="5">
        <f aca="true" t="shared" si="5" ref="S8:S24">D8+G8+J8+M8+P8</f>
        <v>300</v>
      </c>
      <c r="T8" s="5">
        <f aca="true" t="shared" si="6" ref="T8:T24">E8+H8+K8+N8+Q8</f>
        <v>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600</v>
      </c>
      <c r="Q9" s="3">
        <v>300</v>
      </c>
      <c r="R9" s="3">
        <f t="shared" si="4"/>
        <v>900</v>
      </c>
      <c r="S9" s="5">
        <f t="shared" si="5"/>
        <v>600</v>
      </c>
      <c r="T9" s="5">
        <f t="shared" si="6"/>
        <v>300</v>
      </c>
      <c r="U9" s="5">
        <f t="shared" si="7"/>
        <v>900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300</v>
      </c>
      <c r="I10" s="3">
        <f t="shared" si="1"/>
        <v>300</v>
      </c>
      <c r="J10" s="3">
        <v>0</v>
      </c>
      <c r="K10" s="3">
        <v>300</v>
      </c>
      <c r="L10" s="3">
        <f t="shared" si="2"/>
        <v>300</v>
      </c>
      <c r="M10" s="3">
        <v>0</v>
      </c>
      <c r="N10" s="3">
        <v>300</v>
      </c>
      <c r="O10" s="3">
        <f t="shared" si="3"/>
        <v>300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900</v>
      </c>
      <c r="U10" s="5">
        <f t="shared" si="7"/>
        <v>900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300</v>
      </c>
      <c r="E11" s="3">
        <v>0</v>
      </c>
      <c r="F11" s="3">
        <f t="shared" si="0"/>
        <v>300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900</v>
      </c>
      <c r="L11" s="3">
        <f t="shared" si="2"/>
        <v>900</v>
      </c>
      <c r="M11" s="3">
        <v>0</v>
      </c>
      <c r="N11" s="3">
        <v>600</v>
      </c>
      <c r="O11" s="3">
        <f t="shared" si="3"/>
        <v>600</v>
      </c>
      <c r="P11" s="3">
        <v>300</v>
      </c>
      <c r="Q11" s="3">
        <v>3600</v>
      </c>
      <c r="R11" s="3">
        <f t="shared" si="4"/>
        <v>3900</v>
      </c>
      <c r="S11" s="5">
        <f t="shared" si="5"/>
        <v>600</v>
      </c>
      <c r="T11" s="5">
        <f t="shared" si="6"/>
        <v>5100</v>
      </c>
      <c r="U11" s="5">
        <f t="shared" si="7"/>
        <v>5700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600</v>
      </c>
      <c r="E12" s="3">
        <v>900</v>
      </c>
      <c r="F12" s="3">
        <f t="shared" si="0"/>
        <v>1500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300</v>
      </c>
      <c r="O12" s="3">
        <f t="shared" si="3"/>
        <v>300</v>
      </c>
      <c r="P12" s="3">
        <v>900</v>
      </c>
      <c r="Q12" s="3">
        <v>1200</v>
      </c>
      <c r="R12" s="3">
        <f t="shared" si="4"/>
        <v>2100</v>
      </c>
      <c r="S12" s="5">
        <f t="shared" si="5"/>
        <v>1500</v>
      </c>
      <c r="T12" s="5">
        <f t="shared" si="6"/>
        <v>2400</v>
      </c>
      <c r="U12" s="5">
        <f t="shared" si="7"/>
        <v>3900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300</v>
      </c>
      <c r="O13" s="3">
        <f t="shared" si="3"/>
        <v>300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300</v>
      </c>
      <c r="U13" s="5">
        <f t="shared" si="7"/>
        <v>300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300</v>
      </c>
      <c r="R14" s="3">
        <f t="shared" si="4"/>
        <v>300</v>
      </c>
      <c r="S14" s="5">
        <f t="shared" si="5"/>
        <v>0</v>
      </c>
      <c r="T14" s="5">
        <f t="shared" si="6"/>
        <v>300</v>
      </c>
      <c r="U14" s="5">
        <f t="shared" si="7"/>
        <v>300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600</v>
      </c>
      <c r="E16" s="3">
        <v>0</v>
      </c>
      <c r="F16" s="3">
        <f t="shared" si="0"/>
        <v>600</v>
      </c>
      <c r="G16" s="3">
        <v>300</v>
      </c>
      <c r="H16" s="3">
        <v>0</v>
      </c>
      <c r="I16" s="3">
        <f t="shared" si="1"/>
        <v>300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900</v>
      </c>
      <c r="T16" s="5">
        <f t="shared" si="6"/>
        <v>0</v>
      </c>
      <c r="U16" s="5">
        <f t="shared" si="7"/>
        <v>900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2700</v>
      </c>
      <c r="E17" s="3">
        <v>1800</v>
      </c>
      <c r="F17" s="3">
        <f t="shared" si="0"/>
        <v>4500</v>
      </c>
      <c r="G17" s="3">
        <v>300</v>
      </c>
      <c r="H17" s="3">
        <v>900</v>
      </c>
      <c r="I17" s="3">
        <f t="shared" si="1"/>
        <v>1200</v>
      </c>
      <c r="J17" s="3">
        <v>600</v>
      </c>
      <c r="K17" s="3">
        <v>600</v>
      </c>
      <c r="L17" s="3">
        <f t="shared" si="2"/>
        <v>1200</v>
      </c>
      <c r="M17" s="3">
        <v>600</v>
      </c>
      <c r="N17" s="3">
        <v>1800</v>
      </c>
      <c r="O17" s="3">
        <f t="shared" si="3"/>
        <v>2400</v>
      </c>
      <c r="P17" s="3">
        <v>2100</v>
      </c>
      <c r="Q17" s="3">
        <v>2400</v>
      </c>
      <c r="R17" s="3">
        <f t="shared" si="4"/>
        <v>4500</v>
      </c>
      <c r="S17" s="5">
        <f t="shared" si="5"/>
        <v>6300</v>
      </c>
      <c r="T17" s="5">
        <f t="shared" si="6"/>
        <v>7500</v>
      </c>
      <c r="U17" s="5">
        <f t="shared" si="7"/>
        <v>13800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900</v>
      </c>
      <c r="E18" s="3">
        <v>0</v>
      </c>
      <c r="F18" s="3">
        <f t="shared" si="0"/>
        <v>900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0</v>
      </c>
      <c r="O18" s="3">
        <f t="shared" si="3"/>
        <v>0</v>
      </c>
      <c r="P18" s="3">
        <v>0</v>
      </c>
      <c r="Q18" s="3">
        <v>0</v>
      </c>
      <c r="R18" s="3">
        <f t="shared" si="4"/>
        <v>0</v>
      </c>
      <c r="S18" s="5">
        <f t="shared" si="5"/>
        <v>900</v>
      </c>
      <c r="T18" s="5">
        <f t="shared" si="6"/>
        <v>0</v>
      </c>
      <c r="U18" s="5">
        <f t="shared" si="7"/>
        <v>900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600</v>
      </c>
      <c r="F19" s="3">
        <f t="shared" si="0"/>
        <v>600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300</v>
      </c>
      <c r="N19" s="3">
        <v>600</v>
      </c>
      <c r="O19" s="3">
        <f t="shared" si="3"/>
        <v>900</v>
      </c>
      <c r="P19" s="3">
        <v>300</v>
      </c>
      <c r="Q19" s="3">
        <v>0</v>
      </c>
      <c r="R19" s="3">
        <f t="shared" si="4"/>
        <v>300</v>
      </c>
      <c r="S19" s="5">
        <f t="shared" si="5"/>
        <v>600</v>
      </c>
      <c r="T19" s="5">
        <f t="shared" si="6"/>
        <v>1200</v>
      </c>
      <c r="U19" s="5">
        <f t="shared" si="7"/>
        <v>1800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300</v>
      </c>
      <c r="E20" s="3">
        <v>600</v>
      </c>
      <c r="F20" s="3">
        <f t="shared" si="0"/>
        <v>900</v>
      </c>
      <c r="G20" s="3">
        <v>0</v>
      </c>
      <c r="H20" s="3">
        <v>300</v>
      </c>
      <c r="I20" s="3">
        <f t="shared" si="1"/>
        <v>300</v>
      </c>
      <c r="J20" s="3">
        <v>300</v>
      </c>
      <c r="K20" s="3">
        <v>300</v>
      </c>
      <c r="L20" s="3">
        <f t="shared" si="2"/>
        <v>600</v>
      </c>
      <c r="M20" s="3">
        <v>1200</v>
      </c>
      <c r="N20" s="3">
        <v>600</v>
      </c>
      <c r="O20" s="3">
        <f t="shared" si="3"/>
        <v>1800</v>
      </c>
      <c r="P20" s="3">
        <v>2100</v>
      </c>
      <c r="Q20" s="3">
        <v>1500</v>
      </c>
      <c r="R20" s="3">
        <f t="shared" si="4"/>
        <v>3600</v>
      </c>
      <c r="S20" s="5">
        <f t="shared" si="5"/>
        <v>3900</v>
      </c>
      <c r="T20" s="5">
        <f t="shared" si="6"/>
        <v>3300</v>
      </c>
      <c r="U20" s="5">
        <f t="shared" si="7"/>
        <v>7200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300</v>
      </c>
      <c r="I21" s="3">
        <f t="shared" si="1"/>
        <v>300</v>
      </c>
      <c r="J21" s="3">
        <v>300</v>
      </c>
      <c r="K21" s="3">
        <v>0</v>
      </c>
      <c r="L21" s="3">
        <f t="shared" si="2"/>
        <v>300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300</v>
      </c>
      <c r="T21" s="5">
        <f t="shared" si="6"/>
        <v>300</v>
      </c>
      <c r="U21" s="5">
        <f t="shared" si="7"/>
        <v>600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300</v>
      </c>
      <c r="O22" s="3">
        <f t="shared" si="3"/>
        <v>300</v>
      </c>
      <c r="P22" s="3">
        <v>0</v>
      </c>
      <c r="Q22" s="3">
        <v>300</v>
      </c>
      <c r="R22" s="3">
        <f t="shared" si="4"/>
        <v>300</v>
      </c>
      <c r="S22" s="5">
        <f t="shared" si="5"/>
        <v>0</v>
      </c>
      <c r="T22" s="5">
        <f t="shared" si="6"/>
        <v>600</v>
      </c>
      <c r="U22" s="5">
        <f t="shared" si="7"/>
        <v>600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5400</v>
      </c>
      <c r="E24" s="5">
        <f t="shared" si="8"/>
        <v>3900</v>
      </c>
      <c r="F24" s="5">
        <f t="shared" si="8"/>
        <v>9300</v>
      </c>
      <c r="G24" s="5">
        <f t="shared" si="8"/>
        <v>600</v>
      </c>
      <c r="H24" s="5">
        <f t="shared" si="8"/>
        <v>1800</v>
      </c>
      <c r="I24" s="5">
        <f t="shared" si="8"/>
        <v>2400</v>
      </c>
      <c r="J24" s="5">
        <f t="shared" si="8"/>
        <v>1200</v>
      </c>
      <c r="K24" s="5">
        <f t="shared" si="8"/>
        <v>2100</v>
      </c>
      <c r="L24" s="5">
        <f t="shared" si="8"/>
        <v>3300</v>
      </c>
      <c r="M24" s="5">
        <f t="shared" si="8"/>
        <v>2100</v>
      </c>
      <c r="N24" s="5">
        <f t="shared" si="8"/>
        <v>4800</v>
      </c>
      <c r="O24" s="5">
        <f t="shared" si="8"/>
        <v>6900</v>
      </c>
      <c r="P24" s="5">
        <f t="shared" si="8"/>
        <v>6600</v>
      </c>
      <c r="Q24" s="5">
        <f t="shared" si="8"/>
        <v>9600</v>
      </c>
      <c r="R24" s="5">
        <f t="shared" si="8"/>
        <v>16200</v>
      </c>
      <c r="S24" s="5">
        <f t="shared" si="5"/>
        <v>15900</v>
      </c>
      <c r="T24" s="5">
        <f t="shared" si="6"/>
        <v>22200</v>
      </c>
      <c r="U24" s="5">
        <f t="shared" si="7"/>
        <v>38100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  <col min="23" max="23" width="2.140625" style="0" customWidth="1"/>
  </cols>
  <sheetData>
    <row r="1" spans="1:23" ht="12.75">
      <c r="A1" s="11"/>
      <c r="B1" s="11"/>
      <c r="C1" s="19" t="s">
        <v>140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134</v>
      </c>
      <c r="E6" s="60" t="s">
        <v>135</v>
      </c>
      <c r="F6" s="60" t="s">
        <v>4</v>
      </c>
      <c r="G6" s="60" t="s">
        <v>134</v>
      </c>
      <c r="H6" s="60" t="s">
        <v>135</v>
      </c>
      <c r="I6" s="60" t="s">
        <v>4</v>
      </c>
      <c r="J6" s="60" t="s">
        <v>134</v>
      </c>
      <c r="K6" s="60" t="s">
        <v>135</v>
      </c>
      <c r="L6" s="60" t="s">
        <v>4</v>
      </c>
      <c r="M6" s="60" t="s">
        <v>134</v>
      </c>
      <c r="N6" s="60" t="s">
        <v>135</v>
      </c>
      <c r="O6" s="60" t="s">
        <v>4</v>
      </c>
      <c r="P6" s="60" t="s">
        <v>134</v>
      </c>
      <c r="Q6" s="60" t="s">
        <v>135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8400</v>
      </c>
      <c r="Q8" s="3">
        <v>0</v>
      </c>
      <c r="R8" s="3">
        <f aca="true" t="shared" si="3" ref="R8:R23">SUM(P8:Q8)</f>
        <v>8400</v>
      </c>
      <c r="S8" s="5">
        <f aca="true" t="shared" si="4" ref="S8:T24">D8+G8+J8+M8+P8</f>
        <v>8400</v>
      </c>
      <c r="T8" s="5">
        <f t="shared" si="4"/>
        <v>0</v>
      </c>
      <c r="U8" s="5">
        <f aca="true" t="shared" si="5" ref="U8:U24">S8+T8</f>
        <v>8400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16800</v>
      </c>
      <c r="Q9" s="3">
        <v>8400</v>
      </c>
      <c r="R9" s="3">
        <f t="shared" si="3"/>
        <v>25200</v>
      </c>
      <c r="S9" s="5">
        <f t="shared" si="4"/>
        <v>16800</v>
      </c>
      <c r="T9" s="5">
        <f t="shared" si="4"/>
        <v>8400</v>
      </c>
      <c r="U9" s="5">
        <f t="shared" si="5"/>
        <v>25200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5400</v>
      </c>
      <c r="I10" s="3">
        <f t="shared" si="1"/>
        <v>5400</v>
      </c>
      <c r="J10" s="3">
        <v>0</v>
      </c>
      <c r="K10" s="3">
        <v>7200</v>
      </c>
      <c r="L10" s="3">
        <f>SUM(J10:K10)</f>
        <v>7200</v>
      </c>
      <c r="M10" s="3">
        <v>0</v>
      </c>
      <c r="N10" s="3">
        <v>7500</v>
      </c>
      <c r="O10" s="3">
        <f t="shared" si="2"/>
        <v>7500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20100</v>
      </c>
      <c r="U10" s="5">
        <f t="shared" si="5"/>
        <v>20100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4800</v>
      </c>
      <c r="E12" s="3">
        <v>7200</v>
      </c>
      <c r="F12" s="3">
        <f t="shared" si="0"/>
        <v>12000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7500</v>
      </c>
      <c r="O12" s="3">
        <f t="shared" si="2"/>
        <v>7500</v>
      </c>
      <c r="P12" s="3">
        <v>25200</v>
      </c>
      <c r="Q12" s="3">
        <v>33600</v>
      </c>
      <c r="R12" s="3">
        <f t="shared" si="3"/>
        <v>58800</v>
      </c>
      <c r="S12" s="5">
        <f t="shared" si="4"/>
        <v>30000</v>
      </c>
      <c r="T12" s="5">
        <f t="shared" si="4"/>
        <v>48300</v>
      </c>
      <c r="U12" s="5">
        <f t="shared" si="5"/>
        <v>78300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7500</v>
      </c>
      <c r="O13" s="3">
        <f t="shared" si="2"/>
        <v>7500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7500</v>
      </c>
      <c r="U13" s="5">
        <f t="shared" si="5"/>
        <v>7500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8400</v>
      </c>
      <c r="R14" s="3">
        <f t="shared" si="3"/>
        <v>8400</v>
      </c>
      <c r="S14" s="5">
        <f t="shared" si="4"/>
        <v>0</v>
      </c>
      <c r="T14" s="5">
        <f t="shared" si="4"/>
        <v>8400</v>
      </c>
      <c r="U14" s="5">
        <f t="shared" si="5"/>
        <v>8400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4800</v>
      </c>
      <c r="E16" s="3">
        <v>0</v>
      </c>
      <c r="F16" s="3">
        <f t="shared" si="0"/>
        <v>4800</v>
      </c>
      <c r="G16" s="3">
        <v>5400</v>
      </c>
      <c r="H16" s="3">
        <v>0</v>
      </c>
      <c r="I16" s="3">
        <f t="shared" si="1"/>
        <v>5400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10200</v>
      </c>
      <c r="T16" s="5">
        <f t="shared" si="4"/>
        <v>0</v>
      </c>
      <c r="U16" s="5">
        <f t="shared" si="5"/>
        <v>10200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21600</v>
      </c>
      <c r="E17" s="3">
        <v>14400</v>
      </c>
      <c r="F17" s="3">
        <f t="shared" si="0"/>
        <v>36000</v>
      </c>
      <c r="G17" s="3">
        <v>5400</v>
      </c>
      <c r="H17" s="3">
        <v>16200</v>
      </c>
      <c r="I17" s="3">
        <f t="shared" si="1"/>
        <v>21600</v>
      </c>
      <c r="J17" s="3">
        <v>14400</v>
      </c>
      <c r="K17" s="3">
        <v>14400</v>
      </c>
      <c r="L17" s="3">
        <f t="shared" si="6"/>
        <v>28800</v>
      </c>
      <c r="M17" s="3">
        <v>15000</v>
      </c>
      <c r="N17" s="3">
        <v>45000</v>
      </c>
      <c r="O17" s="3">
        <f t="shared" si="2"/>
        <v>60000</v>
      </c>
      <c r="P17" s="3">
        <v>58800</v>
      </c>
      <c r="Q17" s="3">
        <v>67200</v>
      </c>
      <c r="R17" s="3">
        <f t="shared" si="3"/>
        <v>126000</v>
      </c>
      <c r="S17" s="5">
        <f t="shared" si="4"/>
        <v>115200</v>
      </c>
      <c r="T17" s="5">
        <f t="shared" si="4"/>
        <v>157200</v>
      </c>
      <c r="U17" s="5">
        <f t="shared" si="5"/>
        <v>272400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7200</v>
      </c>
      <c r="E18" s="3">
        <v>0</v>
      </c>
      <c r="F18" s="3">
        <f t="shared" si="0"/>
        <v>7200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7200</v>
      </c>
      <c r="T18" s="5">
        <f t="shared" si="4"/>
        <v>0</v>
      </c>
      <c r="U18" s="5">
        <f t="shared" si="5"/>
        <v>7200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4800</v>
      </c>
      <c r="F19" s="3">
        <f t="shared" si="0"/>
        <v>4800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7500</v>
      </c>
      <c r="N19" s="3">
        <v>15000</v>
      </c>
      <c r="O19" s="3">
        <f t="shared" si="2"/>
        <v>22500</v>
      </c>
      <c r="P19" s="3">
        <v>8400</v>
      </c>
      <c r="Q19" s="3">
        <v>0</v>
      </c>
      <c r="R19" s="3">
        <f t="shared" si="3"/>
        <v>8400</v>
      </c>
      <c r="S19" s="5">
        <f t="shared" si="4"/>
        <v>15900</v>
      </c>
      <c r="T19" s="5">
        <f t="shared" si="4"/>
        <v>19800</v>
      </c>
      <c r="U19" s="5">
        <f t="shared" si="5"/>
        <v>35700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2400</v>
      </c>
      <c r="E20" s="3">
        <v>4800</v>
      </c>
      <c r="F20" s="3">
        <f t="shared" si="0"/>
        <v>7200</v>
      </c>
      <c r="G20" s="3">
        <v>0</v>
      </c>
      <c r="H20" s="3">
        <v>5400</v>
      </c>
      <c r="I20" s="3">
        <f t="shared" si="1"/>
        <v>5400</v>
      </c>
      <c r="J20" s="3">
        <v>7200</v>
      </c>
      <c r="K20" s="3">
        <v>7200</v>
      </c>
      <c r="L20" s="3">
        <f t="shared" si="6"/>
        <v>14400</v>
      </c>
      <c r="M20" s="3">
        <v>30000</v>
      </c>
      <c r="N20" s="3">
        <v>15000</v>
      </c>
      <c r="O20" s="3">
        <f t="shared" si="2"/>
        <v>45000</v>
      </c>
      <c r="P20" s="3">
        <v>58800</v>
      </c>
      <c r="Q20" s="3">
        <v>42000</v>
      </c>
      <c r="R20" s="3">
        <f t="shared" si="3"/>
        <v>100800</v>
      </c>
      <c r="S20" s="5">
        <f t="shared" si="4"/>
        <v>98400</v>
      </c>
      <c r="T20" s="5">
        <f t="shared" si="4"/>
        <v>74400</v>
      </c>
      <c r="U20" s="5">
        <f t="shared" si="5"/>
        <v>172800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5400</v>
      </c>
      <c r="I21" s="3">
        <f>SUM(G21:H21)</f>
        <v>5400</v>
      </c>
      <c r="J21" s="3">
        <v>7200</v>
      </c>
      <c r="K21" s="3">
        <v>0</v>
      </c>
      <c r="L21" s="3">
        <f t="shared" si="6"/>
        <v>7200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7200</v>
      </c>
      <c r="T21" s="5">
        <f t="shared" si="4"/>
        <v>5400</v>
      </c>
      <c r="U21" s="5">
        <f t="shared" si="5"/>
        <v>12600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7500</v>
      </c>
      <c r="O22" s="3">
        <f t="shared" si="2"/>
        <v>7500</v>
      </c>
      <c r="P22" s="3">
        <v>0</v>
      </c>
      <c r="Q22" s="3">
        <v>8400</v>
      </c>
      <c r="R22" s="3">
        <f t="shared" si="3"/>
        <v>8400</v>
      </c>
      <c r="S22" s="5">
        <f t="shared" si="4"/>
        <v>0</v>
      </c>
      <c r="T22" s="5">
        <f t="shared" si="4"/>
        <v>15900</v>
      </c>
      <c r="U22" s="5">
        <f t="shared" si="5"/>
        <v>15900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40800</v>
      </c>
      <c r="E24" s="5">
        <f t="shared" si="7"/>
        <v>31200</v>
      </c>
      <c r="F24" s="5">
        <f t="shared" si="7"/>
        <v>72000</v>
      </c>
      <c r="G24" s="5">
        <f t="shared" si="7"/>
        <v>10800</v>
      </c>
      <c r="H24" s="5">
        <f t="shared" si="7"/>
        <v>32400</v>
      </c>
      <c r="I24" s="5">
        <f t="shared" si="7"/>
        <v>43200</v>
      </c>
      <c r="J24" s="5">
        <f t="shared" si="7"/>
        <v>28800</v>
      </c>
      <c r="K24" s="5">
        <f t="shared" si="7"/>
        <v>28800</v>
      </c>
      <c r="L24" s="5">
        <f t="shared" si="7"/>
        <v>57600</v>
      </c>
      <c r="M24" s="5">
        <f t="shared" si="7"/>
        <v>52500</v>
      </c>
      <c r="N24" s="5">
        <f t="shared" si="7"/>
        <v>105000</v>
      </c>
      <c r="O24" s="5">
        <f t="shared" si="7"/>
        <v>157500</v>
      </c>
      <c r="P24" s="5">
        <f t="shared" si="7"/>
        <v>176400</v>
      </c>
      <c r="Q24" s="5">
        <f t="shared" si="7"/>
        <v>168000</v>
      </c>
      <c r="R24" s="5">
        <f t="shared" si="7"/>
        <v>344400</v>
      </c>
      <c r="S24" s="5">
        <f t="shared" si="4"/>
        <v>309300</v>
      </c>
      <c r="T24" s="5">
        <f t="shared" si="4"/>
        <v>365400</v>
      </c>
      <c r="U24" s="5">
        <f t="shared" si="5"/>
        <v>674700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140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134</v>
      </c>
      <c r="E5" s="58" t="s">
        <v>135</v>
      </c>
      <c r="F5" s="59"/>
      <c r="G5" s="58" t="s">
        <v>134</v>
      </c>
      <c r="H5" s="58" t="s">
        <v>135</v>
      </c>
      <c r="I5" s="61"/>
      <c r="J5" s="58" t="s">
        <v>134</v>
      </c>
      <c r="K5" s="58" t="s">
        <v>135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300</v>
      </c>
      <c r="E6" s="4">
        <v>300</v>
      </c>
      <c r="F6" s="11"/>
      <c r="G6" s="4">
        <v>300</v>
      </c>
      <c r="H6" s="4">
        <v>300</v>
      </c>
      <c r="I6" s="12"/>
      <c r="J6" s="4">
        <v>100</v>
      </c>
      <c r="K6" s="4">
        <v>100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300</v>
      </c>
      <c r="E16" s="6">
        <f>SUM(E6:E15)</f>
        <v>300</v>
      </c>
      <c r="F16" s="11"/>
      <c r="G16" s="6">
        <f>SUM(G6:G15)</f>
        <v>300</v>
      </c>
      <c r="H16" s="6">
        <f>SUM(H6:H15)</f>
        <v>300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3.7109375" style="0" customWidth="1"/>
  </cols>
  <sheetData>
    <row r="1" spans="1:46" ht="12.75">
      <c r="A1" s="11"/>
      <c r="B1" s="11"/>
      <c r="C1" s="19" t="s">
        <v>140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2"/>
      <c r="B3" s="62"/>
      <c r="C3" s="67" t="s">
        <v>136</v>
      </c>
      <c r="D3" s="67"/>
      <c r="E3" s="67"/>
      <c r="F3" s="67"/>
      <c r="G3" s="67"/>
      <c r="H3" s="67"/>
      <c r="I3" s="67"/>
      <c r="J3" s="67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8" t="s">
        <v>137</v>
      </c>
      <c r="D4" s="69"/>
      <c r="E4" s="69"/>
      <c r="F4" s="69"/>
      <c r="G4" s="69"/>
      <c r="H4" s="69"/>
      <c r="I4" s="69"/>
      <c r="J4" s="69"/>
      <c r="K4" s="69"/>
      <c r="L4" s="69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70" t="s">
        <v>138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.75">
      <c r="A12" s="11"/>
      <c r="B12" s="11"/>
      <c r="C12" s="11"/>
      <c r="D12" s="33"/>
      <c r="E12" s="33"/>
      <c r="F12" s="33"/>
      <c r="G12" s="33"/>
      <c r="H12" s="33"/>
      <c r="I12" s="33"/>
      <c r="J12" s="33"/>
      <c r="K12" s="49" t="s">
        <v>53</v>
      </c>
      <c r="L12" s="33"/>
      <c r="M12" s="33"/>
      <c r="N12" s="33"/>
      <c r="O12" s="33"/>
      <c r="P12" s="33"/>
      <c r="Q12" s="33"/>
      <c r="R12" s="3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3"/>
      <c r="E13" s="36" t="s">
        <v>6</v>
      </c>
      <c r="F13" s="37"/>
      <c r="G13" s="34"/>
      <c r="H13" s="44" t="s">
        <v>8</v>
      </c>
      <c r="I13" s="45"/>
      <c r="J13" s="40"/>
      <c r="K13" s="36" t="s">
        <v>9</v>
      </c>
      <c r="L13" s="40"/>
      <c r="M13" s="34"/>
      <c r="N13" s="44" t="s">
        <v>10</v>
      </c>
      <c r="O13" s="45"/>
      <c r="P13" s="38"/>
      <c r="Q13" s="39" t="s">
        <v>11</v>
      </c>
      <c r="R13" s="4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11"/>
      <c r="D14" s="35"/>
      <c r="E14" s="25" t="s">
        <v>7</v>
      </c>
      <c r="F14" s="43"/>
      <c r="G14" s="42"/>
      <c r="H14" s="25" t="s">
        <v>42</v>
      </c>
      <c r="I14" s="33"/>
      <c r="J14" s="33"/>
      <c r="K14" s="25" t="s">
        <v>43</v>
      </c>
      <c r="L14" s="33"/>
      <c r="M14" s="34"/>
      <c r="N14" s="46" t="s">
        <v>44</v>
      </c>
      <c r="O14" s="45"/>
      <c r="P14" s="33"/>
      <c r="Q14" s="47" t="s">
        <v>45</v>
      </c>
      <c r="R14" s="3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8.25">
      <c r="A15" s="11"/>
      <c r="B15" s="7" t="s">
        <v>0</v>
      </c>
      <c r="C15" s="7" t="s">
        <v>114</v>
      </c>
      <c r="D15" s="60" t="s">
        <v>134</v>
      </c>
      <c r="E15" s="60" t="s">
        <v>135</v>
      </c>
      <c r="F15" s="60" t="s">
        <v>4</v>
      </c>
      <c r="G15" s="60" t="s">
        <v>134</v>
      </c>
      <c r="H15" s="60" t="s">
        <v>135</v>
      </c>
      <c r="I15" s="60" t="s">
        <v>4</v>
      </c>
      <c r="J15" s="60" t="s">
        <v>134</v>
      </c>
      <c r="K15" s="60" t="s">
        <v>135</v>
      </c>
      <c r="L15" s="60" t="s">
        <v>4</v>
      </c>
      <c r="M15" s="60" t="s">
        <v>134</v>
      </c>
      <c r="N15" s="60" t="s">
        <v>135</v>
      </c>
      <c r="O15" s="60" t="s">
        <v>4</v>
      </c>
      <c r="P15" s="60" t="s">
        <v>134</v>
      </c>
      <c r="Q15" s="60" t="s">
        <v>135</v>
      </c>
      <c r="R15" s="60" t="s">
        <v>4</v>
      </c>
      <c r="S15" s="60" t="str">
        <f>P15&amp;" Total"</f>
        <v>EAST-BOUND Total</v>
      </c>
      <c r="T15" s="60" t="str">
        <f>Q15&amp;" Total"</f>
        <v>WEST-BOUND Total</v>
      </c>
      <c r="U15" s="60" t="s">
        <v>4</v>
      </c>
      <c r="V15" s="7" t="s">
        <v>114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1075</v>
      </c>
      <c r="C16" s="3" t="s">
        <v>130</v>
      </c>
      <c r="D16" s="3">
        <v>0</v>
      </c>
      <c r="E16" s="3">
        <v>2400</v>
      </c>
      <c r="F16" s="3">
        <f>SUM(D16:E16)</f>
        <v>2400</v>
      </c>
      <c r="G16" s="3">
        <v>0</v>
      </c>
      <c r="H16" s="3">
        <v>0</v>
      </c>
      <c r="I16" s="3">
        <f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>SUM(M16:N16)</f>
        <v>0</v>
      </c>
      <c r="P16" s="3">
        <v>0</v>
      </c>
      <c r="Q16" s="3">
        <v>0</v>
      </c>
      <c r="R16" s="3">
        <f>SUM(P16:Q16)</f>
        <v>0</v>
      </c>
      <c r="S16" s="5">
        <f>D16+G16+J16+M16+P16</f>
        <v>0</v>
      </c>
      <c r="T16" s="5">
        <f>E16+H16+K16+N16+Q16</f>
        <v>2400</v>
      </c>
      <c r="U16" s="5">
        <f>S16+T16</f>
        <v>2400</v>
      </c>
      <c r="V16" s="3" t="s">
        <v>130</v>
      </c>
      <c r="W16" s="11" t="s">
        <v>139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1202</v>
      </c>
      <c r="C17" s="3" t="s">
        <v>131</v>
      </c>
      <c r="D17" s="3">
        <v>0</v>
      </c>
      <c r="E17" s="3">
        <v>2400</v>
      </c>
      <c r="F17" s="3">
        <f aca="true" t="shared" si="0" ref="F17:F41">SUM(D17:E17)</f>
        <v>2400</v>
      </c>
      <c r="G17" s="3">
        <v>0</v>
      </c>
      <c r="H17" s="3">
        <v>0</v>
      </c>
      <c r="I17" s="3">
        <f aca="true" t="shared" si="1" ref="I17:I29">SUM(G17:H17)</f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aca="true" t="shared" si="2" ref="O17:O41">SUM(M17:N17)</f>
        <v>0</v>
      </c>
      <c r="P17" s="3">
        <v>0</v>
      </c>
      <c r="Q17" s="3">
        <v>0</v>
      </c>
      <c r="R17" s="3">
        <f aca="true" t="shared" si="3" ref="R17:R41">SUM(P17:Q17)</f>
        <v>0</v>
      </c>
      <c r="S17" s="5">
        <f aca="true" t="shared" si="4" ref="S17:T42">D17+G17+J17+M17+P17</f>
        <v>0</v>
      </c>
      <c r="T17" s="5">
        <f t="shared" si="4"/>
        <v>2400</v>
      </c>
      <c r="U17" s="5">
        <f aca="true" t="shared" si="5" ref="U17:U42">S17+T17</f>
        <v>2400</v>
      </c>
      <c r="V17" s="3" t="s">
        <v>131</v>
      </c>
      <c r="W17" s="11" t="s">
        <v>139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1203</v>
      </c>
      <c r="C18" s="3" t="s">
        <v>132</v>
      </c>
      <c r="D18" s="3">
        <v>4800</v>
      </c>
      <c r="E18" s="3">
        <v>2400</v>
      </c>
      <c r="F18" s="3">
        <f t="shared" si="0"/>
        <v>7200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7500</v>
      </c>
      <c r="O18" s="3">
        <f t="shared" si="2"/>
        <v>7500</v>
      </c>
      <c r="P18" s="3">
        <v>25200</v>
      </c>
      <c r="Q18" s="3">
        <v>33600</v>
      </c>
      <c r="R18" s="3">
        <f t="shared" si="3"/>
        <v>58800</v>
      </c>
      <c r="S18" s="5">
        <f t="shared" si="4"/>
        <v>30000</v>
      </c>
      <c r="T18" s="5">
        <f t="shared" si="4"/>
        <v>43500</v>
      </c>
      <c r="U18" s="5">
        <f t="shared" si="5"/>
        <v>73500</v>
      </c>
      <c r="V18" s="3" t="s">
        <v>132</v>
      </c>
      <c r="W18" s="11" t="s">
        <v>139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2810</v>
      </c>
      <c r="C19" s="3" t="s">
        <v>133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8400</v>
      </c>
      <c r="R19" s="3">
        <f t="shared" si="3"/>
        <v>8400</v>
      </c>
      <c r="S19" s="5">
        <f t="shared" si="4"/>
        <v>0</v>
      </c>
      <c r="T19" s="5">
        <f t="shared" si="4"/>
        <v>8400</v>
      </c>
      <c r="U19" s="5">
        <f t="shared" si="5"/>
        <v>8400</v>
      </c>
      <c r="V19" s="3" t="s">
        <v>133</v>
      </c>
      <c r="W19" s="11" t="s">
        <v>139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aca="true" t="shared" si="6" ref="L21:L41">SUM(J21:K21)</f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>SUM(G31:H31)</f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aca="true" t="shared" si="7" ref="F32:F40">SUM(D32:E32)</f>
        <v>0</v>
      </c>
      <c r="G32" s="3">
        <v>0</v>
      </c>
      <c r="H32" s="3">
        <v>0</v>
      </c>
      <c r="I32" s="3">
        <f aca="true" t="shared" si="8" ref="I32:I40">SUM(G32:H32)</f>
        <v>0</v>
      </c>
      <c r="J32" s="3">
        <v>0</v>
      </c>
      <c r="K32" s="3">
        <v>0</v>
      </c>
      <c r="L32" s="3">
        <f aca="true" t="shared" si="9" ref="L32:L40">SUM(J32:K32)</f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aca="true" t="shared" si="10" ref="S36:T38">D36+G36+J36+M36+P36</f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10"/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>SUM(G41:H41)</f>
        <v>0</v>
      </c>
      <c r="J41" s="3">
        <v>0</v>
      </c>
      <c r="K41" s="3">
        <v>0</v>
      </c>
      <c r="L41" s="3">
        <f t="shared" si="6"/>
        <v>0</v>
      </c>
      <c r="M41" s="3">
        <v>0</v>
      </c>
      <c r="N41" s="3">
        <v>0</v>
      </c>
      <c r="O41" s="3">
        <f t="shared" si="2"/>
        <v>0</v>
      </c>
      <c r="P41" s="3">
        <v>0</v>
      </c>
      <c r="Q41" s="3">
        <v>0</v>
      </c>
      <c r="R41" s="3">
        <f t="shared" si="3"/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5" t="s">
        <v>12</v>
      </c>
      <c r="D42" s="5">
        <f aca="true" t="shared" si="11" ref="D42:R42">SUM(D16:D41)</f>
        <v>4800</v>
      </c>
      <c r="E42" s="5">
        <f t="shared" si="11"/>
        <v>7200</v>
      </c>
      <c r="F42" s="5">
        <f t="shared" si="11"/>
        <v>12000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  <c r="N42" s="5">
        <f t="shared" si="11"/>
        <v>7500</v>
      </c>
      <c r="O42" s="5">
        <f t="shared" si="11"/>
        <v>7500</v>
      </c>
      <c r="P42" s="5">
        <f t="shared" si="11"/>
        <v>25200</v>
      </c>
      <c r="Q42" s="5">
        <f t="shared" si="11"/>
        <v>42000</v>
      </c>
      <c r="R42" s="5">
        <f t="shared" si="11"/>
        <v>67200</v>
      </c>
      <c r="S42" s="5">
        <f t="shared" si="4"/>
        <v>30000</v>
      </c>
      <c r="T42" s="5">
        <f t="shared" si="4"/>
        <v>56700</v>
      </c>
      <c r="U42" s="5">
        <f t="shared" si="5"/>
        <v>86700</v>
      </c>
      <c r="V42" s="5" t="s">
        <v>12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2007-09-30T16:11:10Z</dcterms:modified>
  <cp:category/>
  <cp:version/>
  <cp:contentType/>
  <cp:contentStatus/>
</cp:coreProperties>
</file>