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90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<sst xmlns="http://schemas.openxmlformats.org/spreadsheetml/2006/main" count="399" uniqueCount="143">
  <si>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</si>
  <si>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</si>
  <si>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</si>
  <si>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</si>
  <si>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</si>
  <si>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</si>
  <si>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</si>
  <si>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</si>
  <si>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</si>
  <si>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</si>
  <si>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</si>
  <si>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</si>
  <si>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</si>
  <si>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</si>
  <si>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</si>
  <si>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</si>
  <si>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</si>
  <si>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</si>
  <si>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</si>
  <si>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</si>
  <si>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</si>
  <si>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</si>
  <si>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</si>
  <si>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</si>
  <si>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</si>
  <si>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</si>
  <si>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</si>
  <si>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</si>
  <si>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</si>
  <si>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</si>
  <si>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</si>
  <si>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</si>
  <si>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</si>
  <si>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</si>
  <si>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</si>
  <si>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</si>
  <si>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</si>
  <si>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</si>
  <si>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</si>
  <si>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</si>
  <si>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</si>
  <si>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</si>
  <si>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</si>
  <si>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</si>
  <si>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</si>
  <si>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</si>
  <si>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</si>
  <si>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</si>
  <si>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</si>
  <si>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</si>
  <si>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</si>
  <si>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</si>
  <si>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</si>
  <si>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</si>
  <si>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</si>
  <si>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</si>
  <si>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</si>
  <si>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</si>
  <si>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</si>
  <si>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</si>
  <si>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</si>
  <si>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</si>
  <si>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</si>
  <si>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</si>
  <si>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</si>
  <si>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</si>
  <si>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</si>
  <si>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</si>
  <si>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</si>
  <si>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</si>
  <si>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</si>
  <si>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</si>
  <si>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</si>
  <si>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</si>
  <si>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</si>
  <si>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</si>
  <si>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</si>
  <si>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</si>
  <si>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</si>
  <si>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</si>
  <si>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</si>
  <si>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</si>
  <si>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</si>
  <si>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</si>
  <si>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</si>
  <si>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</si>
  <si>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</si>
  <si>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</si>
  <si>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</si>
  <si>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</si>
  <si>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</si>
  <si>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</si>
  <si>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</si>
  <si>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</si>
  <si>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</si>
  <si>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</si>
  <si>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</si>
  <si>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</si>
  <si>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</si>
  <si>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</si>
  <si>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</si>
  <si>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</si>
  <si>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</si>
  <si>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</si>
  <si>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</si>
  <si>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</si>
  <si>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</si>
  <si>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</si>
  <si>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</si>
  <si>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</si>
  <si>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</si>
  <si>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</si>
  <si>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</si>
  <si>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</si>
  <si>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</si>
  <si>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</si>
  <si>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</si>
  <si>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</si>
  <si>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</si>
  <si>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</si>
  <si>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</si>
  <si>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</si>
  <si>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</si>
  <si>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</si>
  <si>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</si>
  <si>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</si>
  <si>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</si>
  <si>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</si>
  <si>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</si>
  <si>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</si>
  <si>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</si>
  <si>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1202 - Diesel fuel, Fuel oil,  Fuel oil, no. 1,2,4,5,6, Gas oil or Heating oil (light)</t>
  </si>
  <si>
    <t>1203 - Gasohol, Gasoline, Motor spirit, Petrol</t>
  </si>
  <si>
    <t>1824 - Caustic soda (solution) / Sodium hydroxide (solution)</t>
  </si>
  <si>
    <t>1830 - Sulfuric acid</t>
  </si>
  <si>
    <t>1999 - Tars (liquid) / Asphalt</t>
  </si>
  <si>
    <t>EAST-BOUND</t>
  </si>
  <si>
    <t>WEST-BOUND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</si>
  <si>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</si>
  <si>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</si>
  <si>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</si>
  <si>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</si>
  <si>
    <t>024-M53-Umkomaas-N2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</si>
</sst>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32965821"/>
        <c:axId val="28256934"/>
      </c:barChart>
      <c:catAx>
        <c:axId val="3296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5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4"/>
          <c:y val="0.12525"/>
          <c:w val="0.3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985815"/>
        <c:axId val="7110288"/>
      </c:barChart>
      <c:catAx>
        <c:axId val="5298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775"/>
          <c:y val="0.125"/>
          <c:w val="0.361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63992593"/>
        <c:axId val="39062426"/>
      </c:barChart>
      <c:catAx>
        <c:axId val="6399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2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675"/>
          <c:y val="0.1225"/>
          <c:w val="0.343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16017515"/>
        <c:axId val="9939908"/>
      </c:lineChart>
      <c:catAx>
        <c:axId val="1601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75"/>
          <c:y val="0.12475"/>
          <c:w val="0.480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22350309"/>
        <c:axId val="66935054"/>
      </c:barChart>
      <c:catAx>
        <c:axId val="22350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0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2"/>
          <c:y val="0.11825"/>
          <c:w val="0.36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1.108</c:v>
                </c:pt>
                <c:pt idx="2">
                  <c:v>6.207</c:v>
                </c:pt>
                <c:pt idx="3">
                  <c:v>0.532</c:v>
                </c:pt>
                <c:pt idx="4">
                  <c:v>0</c:v>
                </c:pt>
                <c:pt idx="5">
                  <c:v>0.177</c:v>
                </c:pt>
                <c:pt idx="6">
                  <c:v>0</c:v>
                </c:pt>
                <c:pt idx="7">
                  <c:v>2.483</c:v>
                </c:pt>
                <c:pt idx="8">
                  <c:v>0</c:v>
                </c:pt>
                <c:pt idx="9">
                  <c:v>0</c:v>
                </c:pt>
                <c:pt idx="10">
                  <c:v>3.924</c:v>
                </c:pt>
                <c:pt idx="11">
                  <c:v>0.554</c:v>
                </c:pt>
                <c:pt idx="12">
                  <c:v>13.656</c:v>
                </c:pt>
                <c:pt idx="13">
                  <c:v>5.697</c:v>
                </c:pt>
                <c:pt idx="14">
                  <c:v>11.128</c:v>
                </c:pt>
                <c:pt idx="15">
                  <c:v>54.533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7.985</c:v>
                </c:pt>
                <c:pt idx="3">
                  <c:v>0</c:v>
                </c:pt>
                <c:pt idx="4">
                  <c:v>0</c:v>
                </c:pt>
                <c:pt idx="5">
                  <c:v>6.085</c:v>
                </c:pt>
                <c:pt idx="6">
                  <c:v>0</c:v>
                </c:pt>
                <c:pt idx="7">
                  <c:v>11.623</c:v>
                </c:pt>
                <c:pt idx="8">
                  <c:v>0.258</c:v>
                </c:pt>
                <c:pt idx="9">
                  <c:v>0</c:v>
                </c:pt>
                <c:pt idx="10">
                  <c:v>12.589</c:v>
                </c:pt>
                <c:pt idx="11">
                  <c:v>3.831</c:v>
                </c:pt>
                <c:pt idx="12">
                  <c:v>7.759</c:v>
                </c:pt>
                <c:pt idx="13">
                  <c:v>25.757</c:v>
                </c:pt>
                <c:pt idx="14">
                  <c:v>23.213</c:v>
                </c:pt>
                <c:pt idx="15">
                  <c:v>0.901</c:v>
                </c:pt>
                <c:pt idx="16">
                  <c:v>0</c:v>
                </c:pt>
              </c:numCache>
            </c:numRef>
          </c:val>
        </c:ser>
        <c:axId val="65544575"/>
        <c:axId val="53030264"/>
      </c:barChart>
      <c:catAx>
        <c:axId val="65544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4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1"/>
          <c:y val="0.123"/>
          <c:w val="0.441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7510329"/>
        <c:axId val="484098"/>
      </c:barChart>
      <c:catAx>
        <c:axId val="751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98"/>
        <c:crosses val="autoZero"/>
        <c:auto val="1"/>
        <c:lblOffset val="100"/>
        <c:tickLblSkip val="1"/>
        <c:noMultiLvlLbl val="0"/>
      </c:catAx>
      <c:valAx>
        <c:axId val="484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10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175"/>
          <c:y val="0.11375"/>
          <c:w val="0.409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333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333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143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3335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3335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142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136</v>
      </c>
      <c r="E5" s="58" t="s">
        <v>137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31.548999786376953</v>
      </c>
      <c r="E6" s="21">
        <v>22.277000427246094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16.33799934387207</v>
      </c>
      <c r="E7" s="21">
        <v>15.593999862670898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0</v>
      </c>
      <c r="E8" s="21">
        <v>1.2380000352859497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7.88700008392334</v>
      </c>
      <c r="E9" s="21">
        <v>4.703000068664551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6.479000091552734</v>
      </c>
      <c r="E10" s="21">
        <v>10.395999908447266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30.70400047302246</v>
      </c>
      <c r="E11" s="21">
        <v>44.058998107910156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7.041999816894531</v>
      </c>
      <c r="E12" s="21">
        <v>1.7330000400543213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99.99899959564209</v>
      </c>
      <c r="E13" s="23">
        <f>SUM(E6:E12)</f>
        <v>99.99999845027924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136</v>
      </c>
      <c r="E18" s="58" t="s">
        <v>137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26.606000900268555</v>
      </c>
      <c r="E19" s="21">
        <v>20.520999908447266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0</v>
      </c>
      <c r="E20" s="21">
        <v>1.628999948501587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12.843999862670898</v>
      </c>
      <c r="E21" s="21">
        <v>6.189000129699707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10.550000190734863</v>
      </c>
      <c r="E22" s="21">
        <v>13.680999755859375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50</v>
      </c>
      <c r="E23" s="21">
        <v>57.97999954223633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100.00000095367432</v>
      </c>
      <c r="E24" s="23">
        <f>SUM(E19:E23)</f>
        <v>99.99999928474426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142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136</v>
      </c>
      <c r="E4" s="58" t="s">
        <v>137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16.05500030517578</v>
      </c>
      <c r="E5" s="21">
        <v>10.42300033569336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4.586999893188477</v>
      </c>
      <c r="E6" s="21">
        <v>6.514999866485596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15.595999717712402</v>
      </c>
      <c r="E7" s="21">
        <v>18.89299964904785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43.577999114990234</v>
      </c>
      <c r="E8" s="21">
        <v>47.23099899291992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0.9169999957084656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0.32600000500679016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0</v>
      </c>
      <c r="E11" s="21">
        <v>4.235000133514404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0</v>
      </c>
      <c r="E12" s="21">
        <v>1.9539999961853027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19.266000747680664</v>
      </c>
      <c r="E13" s="21">
        <v>10.42300033569336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0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99.99899977445602</v>
      </c>
      <c r="E17" s="23">
        <f>SUM(E5:E16)</f>
        <v>99.99999931454659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142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136</v>
      </c>
      <c r="C3" s="58" t="s">
        <v>137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14</v>
      </c>
      <c r="C11" s="8">
        <v>16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13</v>
      </c>
      <c r="C12" s="8">
        <v>18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27</v>
      </c>
      <c r="C13" s="8">
        <v>18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19</v>
      </c>
      <c r="C14" s="8">
        <v>25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11</v>
      </c>
      <c r="C15" s="8">
        <v>26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14</v>
      </c>
      <c r="C16" s="8">
        <v>39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22</v>
      </c>
      <c r="C17" s="8">
        <v>35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23</v>
      </c>
      <c r="C18" s="8">
        <v>31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17</v>
      </c>
      <c r="C19" s="8">
        <v>20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22</v>
      </c>
      <c r="C20" s="8">
        <v>22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23</v>
      </c>
      <c r="C21" s="8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13</v>
      </c>
      <c r="C22" s="8">
        <v>34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218</v>
      </c>
      <c r="C30" s="9">
        <f>SUM(C5:C28)</f>
        <v>307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9.083333333333334</v>
      </c>
      <c r="C31" s="10">
        <f>AVERAGE(C5:C28)</f>
        <v>12.791666666666666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142</v>
      </c>
      <c r="C1" s="67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66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136</v>
      </c>
      <c r="E5" s="58" t="s">
        <v>137</v>
      </c>
      <c r="F5" s="59"/>
      <c r="G5" s="58" t="s">
        <v>136</v>
      </c>
      <c r="H5" s="58" t="s">
        <v>137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0.9169999957084656</v>
      </c>
      <c r="E7" s="4">
        <v>0</v>
      </c>
      <c r="F7" s="11"/>
      <c r="G7" s="4">
        <v>1.108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16.05500030517578</v>
      </c>
      <c r="E8" s="4">
        <v>10.097999572753906</v>
      </c>
      <c r="F8" s="11"/>
      <c r="G8" s="4">
        <v>6.207</v>
      </c>
      <c r="H8" s="4">
        <v>7.985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0.45899999141693115</v>
      </c>
      <c r="E9" s="4">
        <v>0</v>
      </c>
      <c r="F9" s="11"/>
      <c r="G9" s="4">
        <v>0.532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4.127999782562256</v>
      </c>
      <c r="E10" s="4">
        <v>46.90599822998047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0.45899999141693115</v>
      </c>
      <c r="E11" s="4">
        <v>2.6059999465942383</v>
      </c>
      <c r="F11" s="11"/>
      <c r="G11" s="4">
        <v>0.177</v>
      </c>
      <c r="H11" s="4">
        <v>6.085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1.8350000381469727</v>
      </c>
      <c r="E13" s="4">
        <v>4.235000133514404</v>
      </c>
      <c r="F13" s="11"/>
      <c r="G13" s="4">
        <v>2.483</v>
      </c>
      <c r="H13" s="4">
        <v>11.623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0.32600000500679016</v>
      </c>
      <c r="F14" s="11"/>
      <c r="G14" s="4">
        <v>0</v>
      </c>
      <c r="H14" s="4">
        <v>0.258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0</v>
      </c>
      <c r="E15" s="4">
        <v>0</v>
      </c>
      <c r="F15" s="11"/>
      <c r="G15" s="4">
        <v>0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5.046000003814697</v>
      </c>
      <c r="E16" s="4">
        <v>8.468999862670898</v>
      </c>
      <c r="F16" s="11"/>
      <c r="G16" s="4">
        <v>3.924</v>
      </c>
      <c r="H16" s="4">
        <v>12.589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0.45899999141693115</v>
      </c>
      <c r="E17" s="4">
        <v>1.9539999961853027</v>
      </c>
      <c r="F17" s="11"/>
      <c r="G17" s="4">
        <v>0.554</v>
      </c>
      <c r="H17" s="4">
        <v>3.831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16.513999938964844</v>
      </c>
      <c r="E18" s="4">
        <v>5.86299991607666</v>
      </c>
      <c r="F18" s="11"/>
      <c r="G18" s="4">
        <v>13.656</v>
      </c>
      <c r="H18" s="4">
        <v>7.759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4.586999893188477</v>
      </c>
      <c r="E19" s="4">
        <v>9.772000312805176</v>
      </c>
      <c r="F19" s="11"/>
      <c r="G19" s="4">
        <v>5.697</v>
      </c>
      <c r="H19" s="4">
        <v>25.757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9.173999786376953</v>
      </c>
      <c r="E20" s="4">
        <v>9.446000099182129</v>
      </c>
      <c r="F20" s="11"/>
      <c r="G20" s="4">
        <v>11.128</v>
      </c>
      <c r="H20" s="4">
        <v>23.213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40.367000579833984</v>
      </c>
      <c r="E21" s="4">
        <v>0.32600000500679016</v>
      </c>
      <c r="F21" s="11"/>
      <c r="G21" s="4">
        <v>54.533</v>
      </c>
      <c r="H21" s="4">
        <v>0.901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100.00000029802322</v>
      </c>
      <c r="E23" s="6">
        <f>SUM(E6:E22)</f>
        <v>100.00099807977676</v>
      </c>
      <c r="F23" s="11"/>
      <c r="G23" s="6">
        <f>SUM(G6:G22)</f>
        <v>99.999</v>
      </c>
      <c r="H23" s="6">
        <f>SUM(H6:H22)</f>
        <v>100.00099999999999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  <col min="23" max="23" width="3.00390625" style="0" customWidth="1"/>
  </cols>
  <sheetData>
    <row r="1" spans="1:23" ht="12.75">
      <c r="A1" s="11"/>
      <c r="B1" s="11"/>
      <c r="C1" s="19" t="s">
        <v>142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0" t="s">
        <v>136</v>
      </c>
      <c r="E6" s="60" t="s">
        <v>137</v>
      </c>
      <c r="F6" s="60" t="s">
        <v>4</v>
      </c>
      <c r="G6" s="60" t="s">
        <v>136</v>
      </c>
      <c r="H6" s="60" t="s">
        <v>137</v>
      </c>
      <c r="I6" s="60" t="s">
        <v>4</v>
      </c>
      <c r="J6" s="60" t="s">
        <v>136</v>
      </c>
      <c r="K6" s="60" t="s">
        <v>137</v>
      </c>
      <c r="L6" s="60" t="s">
        <v>4</v>
      </c>
      <c r="M6" s="60" t="s">
        <v>136</v>
      </c>
      <c r="N6" s="60" t="s">
        <v>137</v>
      </c>
      <c r="O6" s="60" t="s">
        <v>4</v>
      </c>
      <c r="P6" s="60" t="s">
        <v>136</v>
      </c>
      <c r="Q6" s="60" t="s">
        <v>137</v>
      </c>
      <c r="R6" s="60" t="s">
        <v>4</v>
      </c>
      <c r="S6" s="60" t="str">
        <f>P6&amp;" Total"</f>
        <v>EAST-BOUND Total</v>
      </c>
      <c r="T6" s="60" t="str">
        <f>Q6&amp;" Total"</f>
        <v>WEST-BOUND Total</v>
      </c>
      <c r="U6" s="60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600</v>
      </c>
      <c r="N8" s="3">
        <v>0</v>
      </c>
      <c r="O8" s="3">
        <f aca="true" t="shared" si="3" ref="O8:O23">SUM(M8:N8)</f>
        <v>600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600</v>
      </c>
      <c r="T8" s="5">
        <f aca="true" t="shared" si="6" ref="T8:T24">E8+H8+K8+N8+Q8</f>
        <v>0</v>
      </c>
      <c r="U8" s="5">
        <f aca="true" t="shared" si="7" ref="U8:U24">S8+T8</f>
        <v>600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10500</v>
      </c>
      <c r="E9" s="3">
        <v>9300</v>
      </c>
      <c r="F9" s="3">
        <f t="shared" si="0"/>
        <v>19800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10500</v>
      </c>
      <c r="T9" s="5">
        <f t="shared" si="6"/>
        <v>9300</v>
      </c>
      <c r="U9" s="5">
        <f t="shared" si="7"/>
        <v>19800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300</v>
      </c>
      <c r="K10" s="3">
        <v>0</v>
      </c>
      <c r="L10" s="3">
        <f t="shared" si="2"/>
        <v>300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300</v>
      </c>
      <c r="T10" s="5">
        <f t="shared" si="6"/>
        <v>0</v>
      </c>
      <c r="U10" s="5">
        <f t="shared" si="7"/>
        <v>300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600</v>
      </c>
      <c r="F11" s="3">
        <f t="shared" si="0"/>
        <v>600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600</v>
      </c>
      <c r="L11" s="3">
        <f t="shared" si="2"/>
        <v>600</v>
      </c>
      <c r="M11" s="3">
        <v>0</v>
      </c>
      <c r="N11" s="3">
        <v>600</v>
      </c>
      <c r="O11" s="3">
        <f t="shared" si="3"/>
        <v>600</v>
      </c>
      <c r="P11" s="3">
        <v>2700</v>
      </c>
      <c r="Q11" s="3">
        <v>41400</v>
      </c>
      <c r="R11" s="3">
        <f t="shared" si="4"/>
        <v>44100</v>
      </c>
      <c r="S11" s="5">
        <f t="shared" si="5"/>
        <v>2700</v>
      </c>
      <c r="T11" s="5">
        <f t="shared" si="6"/>
        <v>43200</v>
      </c>
      <c r="U11" s="5">
        <f t="shared" si="7"/>
        <v>45900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300</v>
      </c>
      <c r="E12" s="3">
        <v>300</v>
      </c>
      <c r="F12" s="3">
        <f t="shared" si="0"/>
        <v>600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1500</v>
      </c>
      <c r="O12" s="3">
        <f t="shared" si="3"/>
        <v>1500</v>
      </c>
      <c r="P12" s="3">
        <v>0</v>
      </c>
      <c r="Q12" s="3">
        <v>600</v>
      </c>
      <c r="R12" s="3">
        <f t="shared" si="4"/>
        <v>600</v>
      </c>
      <c r="S12" s="5">
        <f t="shared" si="5"/>
        <v>300</v>
      </c>
      <c r="T12" s="5">
        <f t="shared" si="6"/>
        <v>2400</v>
      </c>
      <c r="U12" s="5">
        <f t="shared" si="7"/>
        <v>2700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300</v>
      </c>
      <c r="O14" s="3">
        <f t="shared" si="3"/>
        <v>300</v>
      </c>
      <c r="P14" s="3">
        <v>1200</v>
      </c>
      <c r="Q14" s="3">
        <v>3600</v>
      </c>
      <c r="R14" s="3">
        <f t="shared" si="4"/>
        <v>4800</v>
      </c>
      <c r="S14" s="5">
        <f t="shared" si="5"/>
        <v>1200</v>
      </c>
      <c r="T14" s="5">
        <f t="shared" si="6"/>
        <v>3900</v>
      </c>
      <c r="U14" s="5">
        <f t="shared" si="7"/>
        <v>5100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300</v>
      </c>
      <c r="F15" s="3">
        <f t="shared" si="0"/>
        <v>300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300</v>
      </c>
      <c r="U15" s="5">
        <f t="shared" si="7"/>
        <v>300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0</v>
      </c>
      <c r="N16" s="3">
        <v>0</v>
      </c>
      <c r="O16" s="3">
        <f t="shared" si="3"/>
        <v>0</v>
      </c>
      <c r="P16" s="3">
        <v>0</v>
      </c>
      <c r="Q16" s="3">
        <v>0</v>
      </c>
      <c r="R16" s="3">
        <f t="shared" si="4"/>
        <v>0</v>
      </c>
      <c r="S16" s="5">
        <f t="shared" si="5"/>
        <v>0</v>
      </c>
      <c r="T16" s="5">
        <f t="shared" si="6"/>
        <v>0</v>
      </c>
      <c r="U16" s="5">
        <f t="shared" si="7"/>
        <v>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1800</v>
      </c>
      <c r="E17" s="3">
        <v>4200</v>
      </c>
      <c r="F17" s="3">
        <f t="shared" si="0"/>
        <v>6000</v>
      </c>
      <c r="G17" s="3">
        <v>0</v>
      </c>
      <c r="H17" s="3">
        <v>900</v>
      </c>
      <c r="I17" s="3">
        <f t="shared" si="1"/>
        <v>900</v>
      </c>
      <c r="J17" s="3">
        <v>600</v>
      </c>
      <c r="K17" s="3">
        <v>1800</v>
      </c>
      <c r="L17" s="3">
        <f t="shared" si="2"/>
        <v>2400</v>
      </c>
      <c r="M17" s="3">
        <v>300</v>
      </c>
      <c r="N17" s="3">
        <v>300</v>
      </c>
      <c r="O17" s="3">
        <f t="shared" si="3"/>
        <v>600</v>
      </c>
      <c r="P17" s="3">
        <v>600</v>
      </c>
      <c r="Q17" s="3">
        <v>600</v>
      </c>
      <c r="R17" s="3">
        <f t="shared" si="4"/>
        <v>1200</v>
      </c>
      <c r="S17" s="5">
        <f t="shared" si="5"/>
        <v>3300</v>
      </c>
      <c r="T17" s="5">
        <f t="shared" si="6"/>
        <v>7800</v>
      </c>
      <c r="U17" s="5">
        <f t="shared" si="7"/>
        <v>11100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300</v>
      </c>
      <c r="F18" s="3">
        <f t="shared" si="0"/>
        <v>300</v>
      </c>
      <c r="G18" s="3">
        <v>0</v>
      </c>
      <c r="H18" s="3">
        <v>600</v>
      </c>
      <c r="I18" s="3">
        <f t="shared" si="1"/>
        <v>600</v>
      </c>
      <c r="J18" s="3">
        <v>0</v>
      </c>
      <c r="K18" s="3">
        <v>0</v>
      </c>
      <c r="L18" s="3">
        <f t="shared" si="2"/>
        <v>0</v>
      </c>
      <c r="M18" s="3">
        <v>300</v>
      </c>
      <c r="N18" s="3">
        <v>900</v>
      </c>
      <c r="O18" s="3">
        <f t="shared" si="3"/>
        <v>1200</v>
      </c>
      <c r="P18" s="3">
        <v>0</v>
      </c>
      <c r="Q18" s="3">
        <v>0</v>
      </c>
      <c r="R18" s="3">
        <f t="shared" si="4"/>
        <v>0</v>
      </c>
      <c r="S18" s="5">
        <f t="shared" si="5"/>
        <v>300</v>
      </c>
      <c r="T18" s="5">
        <f t="shared" si="6"/>
        <v>1800</v>
      </c>
      <c r="U18" s="5">
        <f t="shared" si="7"/>
        <v>2100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4800</v>
      </c>
      <c r="E19" s="3">
        <v>3600</v>
      </c>
      <c r="F19" s="3">
        <f t="shared" si="0"/>
        <v>8400</v>
      </c>
      <c r="G19" s="3">
        <v>0</v>
      </c>
      <c r="H19" s="3">
        <v>0</v>
      </c>
      <c r="I19" s="3">
        <f t="shared" si="1"/>
        <v>0</v>
      </c>
      <c r="J19" s="3">
        <v>5400</v>
      </c>
      <c r="K19" s="3">
        <v>1500</v>
      </c>
      <c r="L19" s="3">
        <f t="shared" si="2"/>
        <v>6900</v>
      </c>
      <c r="M19" s="3">
        <v>0</v>
      </c>
      <c r="N19" s="3">
        <v>300</v>
      </c>
      <c r="O19" s="3">
        <f t="shared" si="3"/>
        <v>300</v>
      </c>
      <c r="P19" s="3">
        <v>600</v>
      </c>
      <c r="Q19" s="3">
        <v>0</v>
      </c>
      <c r="R19" s="3">
        <f t="shared" si="4"/>
        <v>600</v>
      </c>
      <c r="S19" s="5">
        <f t="shared" si="5"/>
        <v>10800</v>
      </c>
      <c r="T19" s="5">
        <f t="shared" si="6"/>
        <v>5400</v>
      </c>
      <c r="U19" s="5">
        <f t="shared" si="7"/>
        <v>16200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300</v>
      </c>
      <c r="F20" s="3">
        <f t="shared" si="0"/>
        <v>300</v>
      </c>
      <c r="G20" s="3">
        <v>0</v>
      </c>
      <c r="H20" s="3">
        <v>0</v>
      </c>
      <c r="I20" s="3">
        <f t="shared" si="1"/>
        <v>0</v>
      </c>
      <c r="J20" s="3">
        <v>1500</v>
      </c>
      <c r="K20" s="3">
        <v>600</v>
      </c>
      <c r="L20" s="3">
        <f t="shared" si="2"/>
        <v>2100</v>
      </c>
      <c r="M20" s="3">
        <v>300</v>
      </c>
      <c r="N20" s="3">
        <v>1200</v>
      </c>
      <c r="O20" s="3">
        <f t="shared" si="3"/>
        <v>1500</v>
      </c>
      <c r="P20" s="3">
        <v>1200</v>
      </c>
      <c r="Q20" s="3">
        <v>6900</v>
      </c>
      <c r="R20" s="3">
        <f t="shared" si="4"/>
        <v>8100</v>
      </c>
      <c r="S20" s="5">
        <f t="shared" si="5"/>
        <v>3000</v>
      </c>
      <c r="T20" s="5">
        <f t="shared" si="6"/>
        <v>9000</v>
      </c>
      <c r="U20" s="5">
        <f t="shared" si="7"/>
        <v>12000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300</v>
      </c>
      <c r="K21" s="3">
        <v>1200</v>
      </c>
      <c r="L21" s="3">
        <f t="shared" si="2"/>
        <v>1500</v>
      </c>
      <c r="M21" s="3">
        <v>5400</v>
      </c>
      <c r="N21" s="3">
        <v>7500</v>
      </c>
      <c r="O21" s="3">
        <f t="shared" si="3"/>
        <v>12900</v>
      </c>
      <c r="P21" s="3">
        <v>300</v>
      </c>
      <c r="Q21" s="3">
        <v>0</v>
      </c>
      <c r="R21" s="3">
        <f t="shared" si="4"/>
        <v>300</v>
      </c>
      <c r="S21" s="5">
        <f t="shared" si="5"/>
        <v>6000</v>
      </c>
      <c r="T21" s="5">
        <f t="shared" si="6"/>
        <v>8700</v>
      </c>
      <c r="U21" s="5">
        <f t="shared" si="7"/>
        <v>14700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300</v>
      </c>
      <c r="K22" s="3">
        <v>0</v>
      </c>
      <c r="L22" s="3">
        <f t="shared" si="2"/>
        <v>300</v>
      </c>
      <c r="M22" s="3">
        <v>0</v>
      </c>
      <c r="N22" s="3">
        <v>0</v>
      </c>
      <c r="O22" s="3">
        <f t="shared" si="3"/>
        <v>0</v>
      </c>
      <c r="P22" s="3">
        <v>26100</v>
      </c>
      <c r="Q22" s="3">
        <v>300</v>
      </c>
      <c r="R22" s="3">
        <f t="shared" si="4"/>
        <v>26400</v>
      </c>
      <c r="S22" s="5">
        <f t="shared" si="5"/>
        <v>26400</v>
      </c>
      <c r="T22" s="5">
        <f t="shared" si="6"/>
        <v>300</v>
      </c>
      <c r="U22" s="5">
        <f t="shared" si="7"/>
        <v>26700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17400</v>
      </c>
      <c r="E24" s="5">
        <f t="shared" si="8"/>
        <v>18900</v>
      </c>
      <c r="F24" s="5">
        <f t="shared" si="8"/>
        <v>36300</v>
      </c>
      <c r="G24" s="5">
        <v>0</v>
      </c>
      <c r="H24" s="5">
        <f t="shared" si="8"/>
        <v>1500</v>
      </c>
      <c r="I24" s="5">
        <f t="shared" si="8"/>
        <v>1500</v>
      </c>
      <c r="J24" s="5">
        <f t="shared" si="8"/>
        <v>8400</v>
      </c>
      <c r="K24" s="5">
        <f t="shared" si="8"/>
        <v>5700</v>
      </c>
      <c r="L24" s="5">
        <f t="shared" si="8"/>
        <v>14100</v>
      </c>
      <c r="M24" s="5">
        <f t="shared" si="8"/>
        <v>6900</v>
      </c>
      <c r="N24" s="5">
        <f t="shared" si="8"/>
        <v>12600</v>
      </c>
      <c r="O24" s="5">
        <f t="shared" si="8"/>
        <v>19500</v>
      </c>
      <c r="P24" s="5">
        <f t="shared" si="8"/>
        <v>32700</v>
      </c>
      <c r="Q24" s="5">
        <f t="shared" si="8"/>
        <v>53400</v>
      </c>
      <c r="R24" s="5">
        <f t="shared" si="8"/>
        <v>86100</v>
      </c>
      <c r="S24" s="5">
        <f t="shared" si="5"/>
        <v>65400</v>
      </c>
      <c r="T24" s="5">
        <f t="shared" si="6"/>
        <v>92100</v>
      </c>
      <c r="U24" s="5">
        <f t="shared" si="7"/>
        <v>157500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  <col min="23" max="23" width="2.7109375" style="0" customWidth="1"/>
  </cols>
  <sheetData>
    <row r="1" spans="1:23" ht="12.75">
      <c r="A1" s="11"/>
      <c r="B1" s="11"/>
      <c r="C1" s="19" t="s">
        <v>142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0" t="s">
        <v>136</v>
      </c>
      <c r="E6" s="60" t="s">
        <v>137</v>
      </c>
      <c r="F6" s="60" t="s">
        <v>4</v>
      </c>
      <c r="G6" s="60" t="s">
        <v>136</v>
      </c>
      <c r="H6" s="60" t="s">
        <v>137</v>
      </c>
      <c r="I6" s="60" t="s">
        <v>4</v>
      </c>
      <c r="J6" s="60" t="s">
        <v>136</v>
      </c>
      <c r="K6" s="60" t="s">
        <v>137</v>
      </c>
      <c r="L6" s="60" t="s">
        <v>4</v>
      </c>
      <c r="M6" s="60" t="s">
        <v>136</v>
      </c>
      <c r="N6" s="60" t="s">
        <v>137</v>
      </c>
      <c r="O6" s="60" t="s">
        <v>4</v>
      </c>
      <c r="P6" s="60" t="s">
        <v>136</v>
      </c>
      <c r="Q6" s="60" t="s">
        <v>137</v>
      </c>
      <c r="R6" s="60" t="s">
        <v>4</v>
      </c>
      <c r="S6" s="60" t="str">
        <f>P6&amp;" Total"</f>
        <v>EAST-BOUND Total</v>
      </c>
      <c r="T6" s="60" t="str">
        <f>Q6&amp;" Total"</f>
        <v>WEST-BOUND Total</v>
      </c>
      <c r="U6" s="60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15000</v>
      </c>
      <c r="N8" s="3">
        <v>0</v>
      </c>
      <c r="O8" s="3">
        <f aca="true" t="shared" si="2" ref="O8:O23">SUM(M8:N8)</f>
        <v>15000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15000</v>
      </c>
      <c r="T8" s="5">
        <f t="shared" si="4"/>
        <v>0</v>
      </c>
      <c r="U8" s="5">
        <f aca="true" t="shared" si="5" ref="U8:U24">S8+T8</f>
        <v>15000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84000</v>
      </c>
      <c r="E9" s="3">
        <v>74400</v>
      </c>
      <c r="F9" s="3">
        <f t="shared" si="0"/>
        <v>158400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84000</v>
      </c>
      <c r="T9" s="5">
        <f t="shared" si="4"/>
        <v>74400</v>
      </c>
      <c r="U9" s="5">
        <f t="shared" si="5"/>
        <v>158400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7200</v>
      </c>
      <c r="K10" s="3">
        <v>0</v>
      </c>
      <c r="L10" s="3">
        <f>SUM(J10:K10)</f>
        <v>7200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7200</v>
      </c>
      <c r="T10" s="5">
        <f t="shared" si="4"/>
        <v>0</v>
      </c>
      <c r="U10" s="5">
        <f t="shared" si="5"/>
        <v>7200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2400</v>
      </c>
      <c r="E12" s="3">
        <v>2400</v>
      </c>
      <c r="F12" s="3">
        <f t="shared" si="0"/>
        <v>4800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37500</v>
      </c>
      <c r="O12" s="3">
        <f t="shared" si="2"/>
        <v>37500</v>
      </c>
      <c r="P12" s="3">
        <v>0</v>
      </c>
      <c r="Q12" s="3">
        <v>16800</v>
      </c>
      <c r="R12" s="3">
        <f t="shared" si="3"/>
        <v>16800</v>
      </c>
      <c r="S12" s="5">
        <f t="shared" si="4"/>
        <v>2400</v>
      </c>
      <c r="T12" s="5">
        <f t="shared" si="4"/>
        <v>56700</v>
      </c>
      <c r="U12" s="5">
        <f t="shared" si="5"/>
        <v>59100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7500</v>
      </c>
      <c r="O14" s="3">
        <f t="shared" si="2"/>
        <v>7500</v>
      </c>
      <c r="P14" s="3">
        <v>33600</v>
      </c>
      <c r="Q14" s="3">
        <v>100800</v>
      </c>
      <c r="R14" s="3">
        <f t="shared" si="3"/>
        <v>134400</v>
      </c>
      <c r="S14" s="5">
        <f t="shared" si="4"/>
        <v>33600</v>
      </c>
      <c r="T14" s="5">
        <f t="shared" si="4"/>
        <v>108300</v>
      </c>
      <c r="U14" s="5">
        <f t="shared" si="5"/>
        <v>141900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2400</v>
      </c>
      <c r="F15" s="3">
        <f t="shared" si="0"/>
        <v>2400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2400</v>
      </c>
      <c r="U15" s="5">
        <f t="shared" si="5"/>
        <v>2400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14400</v>
      </c>
      <c r="E17" s="3">
        <v>33600</v>
      </c>
      <c r="F17" s="3">
        <f t="shared" si="0"/>
        <v>48000</v>
      </c>
      <c r="G17" s="3">
        <v>0</v>
      </c>
      <c r="H17" s="3">
        <v>16200</v>
      </c>
      <c r="I17" s="3">
        <f t="shared" si="1"/>
        <v>16200</v>
      </c>
      <c r="J17" s="3">
        <v>14400</v>
      </c>
      <c r="K17" s="3">
        <v>43200</v>
      </c>
      <c r="L17" s="3">
        <f t="shared" si="6"/>
        <v>57600</v>
      </c>
      <c r="M17" s="3">
        <v>7500</v>
      </c>
      <c r="N17" s="3">
        <v>7500</v>
      </c>
      <c r="O17" s="3">
        <f t="shared" si="2"/>
        <v>15000</v>
      </c>
      <c r="P17" s="3">
        <v>16800</v>
      </c>
      <c r="Q17" s="3">
        <v>16800</v>
      </c>
      <c r="R17" s="3">
        <f t="shared" si="3"/>
        <v>33600</v>
      </c>
      <c r="S17" s="5">
        <f t="shared" si="4"/>
        <v>53100</v>
      </c>
      <c r="T17" s="5">
        <f t="shared" si="4"/>
        <v>117300</v>
      </c>
      <c r="U17" s="5">
        <f t="shared" si="5"/>
        <v>170400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2400</v>
      </c>
      <c r="F18" s="3">
        <f t="shared" si="0"/>
        <v>2400</v>
      </c>
      <c r="G18" s="3">
        <v>0</v>
      </c>
      <c r="H18" s="3">
        <v>10800</v>
      </c>
      <c r="I18" s="3">
        <f t="shared" si="1"/>
        <v>10800</v>
      </c>
      <c r="J18" s="3">
        <v>0</v>
      </c>
      <c r="K18" s="3">
        <v>0</v>
      </c>
      <c r="L18" s="3">
        <f t="shared" si="6"/>
        <v>0</v>
      </c>
      <c r="M18" s="3">
        <v>7500</v>
      </c>
      <c r="N18" s="3">
        <v>22500</v>
      </c>
      <c r="O18" s="3">
        <f t="shared" si="2"/>
        <v>30000</v>
      </c>
      <c r="P18" s="3">
        <v>0</v>
      </c>
      <c r="Q18" s="3">
        <v>0</v>
      </c>
      <c r="R18" s="3">
        <f t="shared" si="3"/>
        <v>0</v>
      </c>
      <c r="S18" s="5">
        <f t="shared" si="4"/>
        <v>7500</v>
      </c>
      <c r="T18" s="5">
        <f t="shared" si="4"/>
        <v>35700</v>
      </c>
      <c r="U18" s="5">
        <f t="shared" si="5"/>
        <v>43200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38400</v>
      </c>
      <c r="E19" s="3">
        <v>28800</v>
      </c>
      <c r="F19" s="3">
        <f t="shared" si="0"/>
        <v>67200</v>
      </c>
      <c r="G19" s="3">
        <v>0</v>
      </c>
      <c r="H19" s="3">
        <v>0</v>
      </c>
      <c r="I19" s="3">
        <f t="shared" si="1"/>
        <v>0</v>
      </c>
      <c r="J19" s="3">
        <v>129600</v>
      </c>
      <c r="K19" s="3">
        <v>36000</v>
      </c>
      <c r="L19" s="3">
        <f t="shared" si="6"/>
        <v>165600</v>
      </c>
      <c r="M19" s="3">
        <v>0</v>
      </c>
      <c r="N19" s="3">
        <v>7500</v>
      </c>
      <c r="O19" s="3">
        <f t="shared" si="2"/>
        <v>7500</v>
      </c>
      <c r="P19" s="3">
        <v>16800</v>
      </c>
      <c r="Q19" s="3">
        <v>0</v>
      </c>
      <c r="R19" s="3">
        <f t="shared" si="3"/>
        <v>16800</v>
      </c>
      <c r="S19" s="5">
        <f t="shared" si="4"/>
        <v>184800</v>
      </c>
      <c r="T19" s="5">
        <f t="shared" si="4"/>
        <v>72300</v>
      </c>
      <c r="U19" s="5">
        <f t="shared" si="5"/>
        <v>257100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0</v>
      </c>
      <c r="E20" s="3">
        <v>2400</v>
      </c>
      <c r="F20" s="3">
        <f t="shared" si="0"/>
        <v>2400</v>
      </c>
      <c r="G20" s="3">
        <v>0</v>
      </c>
      <c r="H20" s="3">
        <v>0</v>
      </c>
      <c r="I20" s="3">
        <f t="shared" si="1"/>
        <v>0</v>
      </c>
      <c r="J20" s="3">
        <v>36000</v>
      </c>
      <c r="K20" s="3">
        <v>14400</v>
      </c>
      <c r="L20" s="3">
        <f t="shared" si="6"/>
        <v>50400</v>
      </c>
      <c r="M20" s="3">
        <v>7500</v>
      </c>
      <c r="N20" s="3">
        <v>30000</v>
      </c>
      <c r="O20" s="3">
        <f t="shared" si="2"/>
        <v>37500</v>
      </c>
      <c r="P20" s="3">
        <v>33600</v>
      </c>
      <c r="Q20" s="3">
        <v>193200</v>
      </c>
      <c r="R20" s="3">
        <f t="shared" si="3"/>
        <v>226800</v>
      </c>
      <c r="S20" s="5">
        <f t="shared" si="4"/>
        <v>77100</v>
      </c>
      <c r="T20" s="5">
        <f t="shared" si="4"/>
        <v>240000</v>
      </c>
      <c r="U20" s="5">
        <f t="shared" si="5"/>
        <v>317100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7200</v>
      </c>
      <c r="K21" s="3">
        <v>28800</v>
      </c>
      <c r="L21" s="3">
        <f t="shared" si="6"/>
        <v>36000</v>
      </c>
      <c r="M21" s="3">
        <v>135000</v>
      </c>
      <c r="N21" s="3">
        <v>187500</v>
      </c>
      <c r="O21" s="3">
        <f t="shared" si="2"/>
        <v>322500</v>
      </c>
      <c r="P21" s="3">
        <v>8400</v>
      </c>
      <c r="Q21" s="3">
        <v>0</v>
      </c>
      <c r="R21" s="3">
        <f t="shared" si="3"/>
        <v>8400</v>
      </c>
      <c r="S21" s="5">
        <f t="shared" si="4"/>
        <v>150600</v>
      </c>
      <c r="T21" s="5">
        <f t="shared" si="4"/>
        <v>216300</v>
      </c>
      <c r="U21" s="5">
        <f t="shared" si="5"/>
        <v>366900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7200</v>
      </c>
      <c r="K22" s="3">
        <v>0</v>
      </c>
      <c r="L22" s="3">
        <f t="shared" si="6"/>
        <v>7200</v>
      </c>
      <c r="M22" s="3">
        <v>0</v>
      </c>
      <c r="N22" s="3">
        <v>0</v>
      </c>
      <c r="O22" s="3">
        <f t="shared" si="2"/>
        <v>0</v>
      </c>
      <c r="P22" s="3">
        <v>730800</v>
      </c>
      <c r="Q22" s="3">
        <v>8400</v>
      </c>
      <c r="R22" s="3">
        <f t="shared" si="3"/>
        <v>739200</v>
      </c>
      <c r="S22" s="5">
        <f t="shared" si="4"/>
        <v>738000</v>
      </c>
      <c r="T22" s="5">
        <f t="shared" si="4"/>
        <v>8400</v>
      </c>
      <c r="U22" s="5">
        <f t="shared" si="5"/>
        <v>746400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139200</v>
      </c>
      <c r="E24" s="5">
        <f t="shared" si="7"/>
        <v>146400</v>
      </c>
      <c r="F24" s="5">
        <f t="shared" si="7"/>
        <v>285600</v>
      </c>
      <c r="G24" s="5">
        <v>0</v>
      </c>
      <c r="H24" s="5">
        <f t="shared" si="7"/>
        <v>27000</v>
      </c>
      <c r="I24" s="5">
        <f t="shared" si="7"/>
        <v>27000</v>
      </c>
      <c r="J24" s="5">
        <f t="shared" si="7"/>
        <v>201600</v>
      </c>
      <c r="K24" s="5">
        <f t="shared" si="7"/>
        <v>122400</v>
      </c>
      <c r="L24" s="5">
        <f t="shared" si="7"/>
        <v>324000</v>
      </c>
      <c r="M24" s="5">
        <f t="shared" si="7"/>
        <v>172500</v>
      </c>
      <c r="N24" s="5">
        <f t="shared" si="7"/>
        <v>300000</v>
      </c>
      <c r="O24" s="5">
        <f t="shared" si="7"/>
        <v>472500</v>
      </c>
      <c r="P24" s="5">
        <f t="shared" si="7"/>
        <v>840000</v>
      </c>
      <c r="Q24" s="5">
        <f t="shared" si="7"/>
        <v>336000</v>
      </c>
      <c r="R24" s="5">
        <f t="shared" si="7"/>
        <v>1176000</v>
      </c>
      <c r="S24" s="5">
        <f t="shared" si="4"/>
        <v>1353300</v>
      </c>
      <c r="T24" s="5">
        <f t="shared" si="4"/>
        <v>931800</v>
      </c>
      <c r="U24" s="5">
        <f t="shared" si="5"/>
        <v>2285100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142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136</v>
      </c>
      <c r="E5" s="58" t="s">
        <v>137</v>
      </c>
      <c r="F5" s="59"/>
      <c r="G5" s="58" t="s">
        <v>136</v>
      </c>
      <c r="H5" s="58" t="s">
        <v>137</v>
      </c>
      <c r="I5" s="61"/>
      <c r="J5" s="58" t="s">
        <v>136</v>
      </c>
      <c r="K5" s="58" t="s">
        <v>137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300</v>
      </c>
      <c r="E6" s="4">
        <v>900</v>
      </c>
      <c r="F6" s="11"/>
      <c r="G6" s="4">
        <v>300</v>
      </c>
      <c r="H6" s="4">
        <v>900</v>
      </c>
      <c r="I6" s="12"/>
      <c r="J6" s="4">
        <v>6.666999816894531</v>
      </c>
      <c r="K6" s="4">
        <v>11.111000061035156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4200</v>
      </c>
      <c r="E9" s="4">
        <v>7200</v>
      </c>
      <c r="F9" s="11"/>
      <c r="G9" s="4">
        <v>8400</v>
      </c>
      <c r="H9" s="4">
        <v>14400</v>
      </c>
      <c r="I9" s="12"/>
      <c r="J9" s="4">
        <v>93.33300018310547</v>
      </c>
      <c r="K9" s="4">
        <v>88.88899993896484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4500</v>
      </c>
      <c r="E16" s="6">
        <f>SUM(E6:E15)</f>
        <v>8100</v>
      </c>
      <c r="F16" s="11"/>
      <c r="G16" s="6">
        <f>SUM(G6:G15)</f>
        <v>8700</v>
      </c>
      <c r="H16" s="6">
        <f>SUM(H6:H15)</f>
        <v>15300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0.00390625" style="0" customWidth="1"/>
  </cols>
  <sheetData>
    <row r="1" spans="1:46" ht="12.75">
      <c r="A1" s="11"/>
      <c r="B1" s="11"/>
      <c r="C1" s="19" t="s">
        <v>142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2"/>
      <c r="B3" s="62"/>
      <c r="C3" s="68" t="s">
        <v>138</v>
      </c>
      <c r="D3" s="68"/>
      <c r="E3" s="68"/>
      <c r="F3" s="68"/>
      <c r="G3" s="68"/>
      <c r="H3" s="68"/>
      <c r="I3" s="68"/>
      <c r="J3" s="68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9" t="s">
        <v>139</v>
      </c>
      <c r="D4" s="70"/>
      <c r="E4" s="70"/>
      <c r="F4" s="70"/>
      <c r="G4" s="70"/>
      <c r="H4" s="70"/>
      <c r="I4" s="70"/>
      <c r="J4" s="70"/>
      <c r="K4" s="70"/>
      <c r="L4" s="70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71" t="s">
        <v>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12.75" customHeight="1">
      <c r="A7" s="62"/>
      <c r="B7" s="62"/>
      <c r="C7" s="31" t="s">
        <v>130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2.75" customHeight="1">
      <c r="A8" s="62"/>
      <c r="B8" s="62"/>
      <c r="C8" s="31" t="s">
        <v>131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46" ht="12.75">
      <c r="A9" s="11"/>
      <c r="B9" s="11"/>
      <c r="C9" s="31" t="s">
        <v>132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31" t="s">
        <v>133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31" t="s">
        <v>134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31" t="s">
        <v>135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5.75">
      <c r="A14" s="11"/>
      <c r="B14" s="11"/>
      <c r="C14" s="11"/>
      <c r="D14" s="33"/>
      <c r="E14" s="33"/>
      <c r="F14" s="33"/>
      <c r="G14" s="33"/>
      <c r="H14" s="33"/>
      <c r="I14" s="33"/>
      <c r="J14" s="33"/>
      <c r="K14" s="49" t="s">
        <v>53</v>
      </c>
      <c r="L14" s="33"/>
      <c r="M14" s="33"/>
      <c r="N14" s="33"/>
      <c r="O14" s="33"/>
      <c r="P14" s="33"/>
      <c r="Q14" s="33"/>
      <c r="R14" s="3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11"/>
      <c r="C15" s="11"/>
      <c r="D15" s="33"/>
      <c r="E15" s="36" t="s">
        <v>6</v>
      </c>
      <c r="F15" s="37"/>
      <c r="G15" s="34"/>
      <c r="H15" s="44" t="s">
        <v>8</v>
      </c>
      <c r="I15" s="45"/>
      <c r="J15" s="40"/>
      <c r="K15" s="36" t="s">
        <v>9</v>
      </c>
      <c r="L15" s="40"/>
      <c r="M15" s="34"/>
      <c r="N15" s="44" t="s">
        <v>10</v>
      </c>
      <c r="O15" s="45"/>
      <c r="P15" s="38"/>
      <c r="Q15" s="39" t="s">
        <v>11</v>
      </c>
      <c r="R15" s="4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11"/>
      <c r="C16" s="11"/>
      <c r="D16" s="35"/>
      <c r="E16" s="25" t="s">
        <v>7</v>
      </c>
      <c r="F16" s="43"/>
      <c r="G16" s="42"/>
      <c r="H16" s="25" t="s">
        <v>42</v>
      </c>
      <c r="I16" s="33"/>
      <c r="J16" s="33"/>
      <c r="K16" s="25" t="s">
        <v>43</v>
      </c>
      <c r="L16" s="33"/>
      <c r="M16" s="34"/>
      <c r="N16" s="46" t="s">
        <v>44</v>
      </c>
      <c r="O16" s="45"/>
      <c r="P16" s="33"/>
      <c r="Q16" s="47" t="s">
        <v>45</v>
      </c>
      <c r="R16" s="33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38.25">
      <c r="A17" s="11"/>
      <c r="B17" s="7" t="s">
        <v>0</v>
      </c>
      <c r="C17" s="7" t="s">
        <v>114</v>
      </c>
      <c r="D17" s="60" t="s">
        <v>136</v>
      </c>
      <c r="E17" s="60" t="s">
        <v>137</v>
      </c>
      <c r="F17" s="60" t="s">
        <v>4</v>
      </c>
      <c r="G17" s="60" t="s">
        <v>136</v>
      </c>
      <c r="H17" s="60" t="s">
        <v>137</v>
      </c>
      <c r="I17" s="60" t="s">
        <v>4</v>
      </c>
      <c r="J17" s="60" t="s">
        <v>136</v>
      </c>
      <c r="K17" s="60" t="s">
        <v>137</v>
      </c>
      <c r="L17" s="60" t="s">
        <v>4</v>
      </c>
      <c r="M17" s="60" t="s">
        <v>136</v>
      </c>
      <c r="N17" s="60" t="s">
        <v>137</v>
      </c>
      <c r="O17" s="60" t="s">
        <v>4</v>
      </c>
      <c r="P17" s="60" t="s">
        <v>136</v>
      </c>
      <c r="Q17" s="60" t="s">
        <v>137</v>
      </c>
      <c r="R17" s="60" t="s">
        <v>4</v>
      </c>
      <c r="S17" s="60" t="str">
        <f>P17&amp;" Total"</f>
        <v>EAST-BOUND Total</v>
      </c>
      <c r="T17" s="60" t="str">
        <f>Q17&amp;" Total"</f>
        <v>WEST-BOUND Total</v>
      </c>
      <c r="U17" s="60" t="s">
        <v>4</v>
      </c>
      <c r="V17" s="7" t="s">
        <v>114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>
        <v>1075</v>
      </c>
      <c r="C18" s="3" t="s">
        <v>130</v>
      </c>
      <c r="D18" s="3">
        <v>0</v>
      </c>
      <c r="E18" s="3">
        <v>0</v>
      </c>
      <c r="F18" s="3">
        <f>SUM(D18:E18)</f>
        <v>0</v>
      </c>
      <c r="G18" s="3">
        <v>0</v>
      </c>
      <c r="H18" s="3">
        <v>0</v>
      </c>
      <c r="I18" s="3">
        <f>SUM(G18:H18)</f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22500</v>
      </c>
      <c r="O18" s="3">
        <f>SUM(M18:N18)</f>
        <v>22500</v>
      </c>
      <c r="P18" s="3">
        <v>0</v>
      </c>
      <c r="Q18" s="3">
        <v>0</v>
      </c>
      <c r="R18" s="3">
        <f>SUM(P18:Q18)</f>
        <v>0</v>
      </c>
      <c r="S18" s="5">
        <f>D18+G18+J18+M18+P18</f>
        <v>0</v>
      </c>
      <c r="T18" s="5">
        <f>E18+H18+K18+N18+Q18</f>
        <v>22500</v>
      </c>
      <c r="U18" s="5">
        <f>S18+T18</f>
        <v>22500</v>
      </c>
      <c r="V18" s="3" t="s">
        <v>130</v>
      </c>
      <c r="W18" s="11" t="s">
        <v>141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1202</v>
      </c>
      <c r="C19" s="3" t="s">
        <v>131</v>
      </c>
      <c r="D19" s="3">
        <v>0</v>
      </c>
      <c r="E19" s="3">
        <v>0</v>
      </c>
      <c r="F19" s="3">
        <f aca="true" t="shared" si="0" ref="F19:F43">SUM(D19:E19)</f>
        <v>0</v>
      </c>
      <c r="G19" s="3">
        <v>0</v>
      </c>
      <c r="H19" s="3">
        <v>0</v>
      </c>
      <c r="I19" s="3">
        <f aca="true" t="shared" si="1" ref="I19:I31">SUM(G19:H19)</f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aca="true" t="shared" si="2" ref="O19:O43">SUM(M19:N19)</f>
        <v>0</v>
      </c>
      <c r="P19" s="3">
        <v>0</v>
      </c>
      <c r="Q19" s="3">
        <v>0</v>
      </c>
      <c r="R19" s="3">
        <f aca="true" t="shared" si="3" ref="R19:R43">SUM(P19:Q19)</f>
        <v>0</v>
      </c>
      <c r="S19" s="5">
        <f aca="true" t="shared" si="4" ref="S19:T44">D19+G19+J19+M19+P19</f>
        <v>0</v>
      </c>
      <c r="T19" s="5">
        <f t="shared" si="4"/>
        <v>0</v>
      </c>
      <c r="U19" s="5">
        <f aca="true" t="shared" si="5" ref="U19:U44">S19+T19</f>
        <v>0</v>
      </c>
      <c r="V19" s="3" t="s">
        <v>131</v>
      </c>
      <c r="W19" s="11" t="s">
        <v>141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>
        <v>1203</v>
      </c>
      <c r="C20" s="3" t="s">
        <v>132</v>
      </c>
      <c r="D20" s="3">
        <v>2400</v>
      </c>
      <c r="E20" s="3">
        <v>2400</v>
      </c>
      <c r="F20" s="3">
        <f t="shared" si="0"/>
        <v>4800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>SUM(J20:K20)</f>
        <v>0</v>
      </c>
      <c r="M20" s="3">
        <v>0</v>
      </c>
      <c r="N20" s="3">
        <v>15000</v>
      </c>
      <c r="O20" s="3">
        <f t="shared" si="2"/>
        <v>15000</v>
      </c>
      <c r="P20" s="3">
        <v>0</v>
      </c>
      <c r="Q20" s="3">
        <v>8400</v>
      </c>
      <c r="R20" s="3">
        <f t="shared" si="3"/>
        <v>8400</v>
      </c>
      <c r="S20" s="5">
        <f t="shared" si="4"/>
        <v>2400</v>
      </c>
      <c r="T20" s="5">
        <f t="shared" si="4"/>
        <v>25800</v>
      </c>
      <c r="U20" s="5">
        <f t="shared" si="5"/>
        <v>28200</v>
      </c>
      <c r="V20" s="3" t="s">
        <v>132</v>
      </c>
      <c r="W20" s="11" t="s">
        <v>141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>
        <v>1824</v>
      </c>
      <c r="C21" s="3" t="s">
        <v>133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>SUM(J21:K21)</f>
        <v>0</v>
      </c>
      <c r="M21" s="3">
        <v>0</v>
      </c>
      <c r="N21" s="3">
        <v>0</v>
      </c>
      <c r="O21" s="3">
        <f t="shared" si="2"/>
        <v>0</v>
      </c>
      <c r="P21" s="3">
        <v>16800</v>
      </c>
      <c r="Q21" s="3">
        <v>8400</v>
      </c>
      <c r="R21" s="3">
        <f t="shared" si="3"/>
        <v>25200</v>
      </c>
      <c r="S21" s="5">
        <f t="shared" si="4"/>
        <v>16800</v>
      </c>
      <c r="T21" s="5">
        <f t="shared" si="4"/>
        <v>8400</v>
      </c>
      <c r="U21" s="5">
        <f t="shared" si="5"/>
        <v>25200</v>
      </c>
      <c r="V21" s="3" t="s">
        <v>133</v>
      </c>
      <c r="W21" s="11" t="s">
        <v>141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>
        <v>1830</v>
      </c>
      <c r="C22" s="3" t="s">
        <v>134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>SUM(J22:K22)</f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25200</v>
      </c>
      <c r="R22" s="3">
        <f t="shared" si="3"/>
        <v>25200</v>
      </c>
      <c r="S22" s="5">
        <f t="shared" si="4"/>
        <v>0</v>
      </c>
      <c r="T22" s="5">
        <f t="shared" si="4"/>
        <v>25200</v>
      </c>
      <c r="U22" s="5">
        <f t="shared" si="5"/>
        <v>25200</v>
      </c>
      <c r="V22" s="3" t="s">
        <v>134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>
        <v>1999</v>
      </c>
      <c r="C23" s="3" t="s">
        <v>135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aca="true" t="shared" si="6" ref="L23:L43">SUM(J23:K23)</f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8400</v>
      </c>
      <c r="R23" s="3">
        <f t="shared" si="3"/>
        <v>8400</v>
      </c>
      <c r="S23" s="5">
        <f t="shared" si="4"/>
        <v>0</v>
      </c>
      <c r="T23" s="5">
        <f t="shared" si="4"/>
        <v>8400</v>
      </c>
      <c r="U23" s="5">
        <f t="shared" si="5"/>
        <v>8400</v>
      </c>
      <c r="V23" s="3" t="s">
        <v>135</v>
      </c>
      <c r="W23" s="11" t="s">
        <v>141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f t="shared" si="2"/>
        <v>0</v>
      </c>
      <c r="P31" s="3">
        <v>0</v>
      </c>
      <c r="Q31" s="3">
        <v>0</v>
      </c>
      <c r="R31" s="3">
        <f t="shared" si="3"/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>SUM(G32:H32)</f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0</v>
      </c>
      <c r="R32" s="3">
        <f t="shared" si="3"/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0"/>
        <v>0</v>
      </c>
      <c r="G33" s="3">
        <v>0</v>
      </c>
      <c r="H33" s="3">
        <v>0</v>
      </c>
      <c r="I33" s="3">
        <f>SUM(G33:H33)</f>
        <v>0</v>
      </c>
      <c r="J33" s="3">
        <v>0</v>
      </c>
      <c r="K33" s="3">
        <v>0</v>
      </c>
      <c r="L33" s="3">
        <f t="shared" si="6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aca="true" t="shared" si="7" ref="F34:F42">SUM(D34:E34)</f>
        <v>0</v>
      </c>
      <c r="G34" s="3">
        <v>0</v>
      </c>
      <c r="H34" s="3">
        <v>0</v>
      </c>
      <c r="I34" s="3">
        <f aca="true" t="shared" si="8" ref="I34:I42">SUM(G34:H34)</f>
        <v>0</v>
      </c>
      <c r="J34" s="3">
        <v>0</v>
      </c>
      <c r="K34" s="3">
        <v>0</v>
      </c>
      <c r="L34" s="3">
        <f aca="true" t="shared" si="9" ref="L34:L42">SUM(J34:K34)</f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>SUM(D38:E38)</f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>SUM(J38:K38)</f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aca="true" t="shared" si="10" ref="S38:T40">D38+G38+J38+M38+P38</f>
        <v>0</v>
      </c>
      <c r="T38" s="5">
        <f t="shared" si="10"/>
        <v>0</v>
      </c>
      <c r="U38" s="5">
        <f>S38+T38</f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>SUM(D39:E39)</f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>SUM(J39:K39)</f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10"/>
        <v>0</v>
      </c>
      <c r="T39" s="5">
        <f t="shared" si="10"/>
        <v>0</v>
      </c>
      <c r="U39" s="5">
        <f>S39+T39</f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>SUM(D40:E40)</f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>SUM(J40:K40)</f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10"/>
        <v>0</v>
      </c>
      <c r="T40" s="5">
        <f t="shared" si="10"/>
        <v>0</v>
      </c>
      <c r="U40" s="5">
        <f>S40+T40</f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7"/>
        <v>0</v>
      </c>
      <c r="G41" s="3">
        <v>0</v>
      </c>
      <c r="H41" s="3">
        <v>0</v>
      </c>
      <c r="I41" s="3">
        <f t="shared" si="8"/>
        <v>0</v>
      </c>
      <c r="J41" s="3">
        <v>0</v>
      </c>
      <c r="K41" s="3">
        <v>0</v>
      </c>
      <c r="L41" s="3">
        <f t="shared" si="9"/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3"/>
      <c r="D42" s="3">
        <v>0</v>
      </c>
      <c r="E42" s="3">
        <v>0</v>
      </c>
      <c r="F42" s="3">
        <f t="shared" si="7"/>
        <v>0</v>
      </c>
      <c r="G42" s="3">
        <v>0</v>
      </c>
      <c r="H42" s="3">
        <v>0</v>
      </c>
      <c r="I42" s="3">
        <f t="shared" si="8"/>
        <v>0</v>
      </c>
      <c r="J42" s="3">
        <v>0</v>
      </c>
      <c r="K42" s="3">
        <v>0</v>
      </c>
      <c r="L42" s="3">
        <f t="shared" si="9"/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5">
        <f t="shared" si="4"/>
        <v>0</v>
      </c>
      <c r="T42" s="5">
        <f t="shared" si="4"/>
        <v>0</v>
      </c>
      <c r="U42" s="5">
        <f t="shared" si="5"/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/>
      <c r="C43" s="3"/>
      <c r="D43" s="3">
        <v>0</v>
      </c>
      <c r="E43" s="3">
        <v>0</v>
      </c>
      <c r="F43" s="3">
        <f t="shared" si="0"/>
        <v>0</v>
      </c>
      <c r="G43" s="3">
        <v>0</v>
      </c>
      <c r="H43" s="3">
        <v>0</v>
      </c>
      <c r="I43" s="3">
        <f>SUM(G43:H43)</f>
        <v>0</v>
      </c>
      <c r="J43" s="3">
        <v>0</v>
      </c>
      <c r="K43" s="3">
        <v>0</v>
      </c>
      <c r="L43" s="3">
        <f t="shared" si="6"/>
        <v>0</v>
      </c>
      <c r="M43" s="3">
        <v>0</v>
      </c>
      <c r="N43" s="3">
        <v>0</v>
      </c>
      <c r="O43" s="3">
        <f t="shared" si="2"/>
        <v>0</v>
      </c>
      <c r="P43" s="3">
        <v>0</v>
      </c>
      <c r="Q43" s="3">
        <v>0</v>
      </c>
      <c r="R43" s="3">
        <f t="shared" si="3"/>
        <v>0</v>
      </c>
      <c r="S43" s="5">
        <f t="shared" si="4"/>
        <v>0</v>
      </c>
      <c r="T43" s="5">
        <f t="shared" si="4"/>
        <v>0</v>
      </c>
      <c r="U43" s="5">
        <f t="shared" si="5"/>
        <v>0</v>
      </c>
      <c r="V43" s="3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/>
      <c r="C44" s="5" t="s">
        <v>12</v>
      </c>
      <c r="D44" s="5">
        <f aca="true" t="shared" si="11" ref="D44:R44">SUM(D18:D43)</f>
        <v>2400</v>
      </c>
      <c r="E44" s="5">
        <f t="shared" si="11"/>
        <v>2400</v>
      </c>
      <c r="F44" s="5">
        <f t="shared" si="11"/>
        <v>4800</v>
      </c>
      <c r="G44" s="5">
        <f t="shared" si="11"/>
        <v>0</v>
      </c>
      <c r="H44" s="5">
        <f t="shared" si="11"/>
        <v>0</v>
      </c>
      <c r="I44" s="5">
        <f t="shared" si="11"/>
        <v>0</v>
      </c>
      <c r="J44" s="5">
        <f t="shared" si="11"/>
        <v>0</v>
      </c>
      <c r="K44" s="5">
        <f t="shared" si="11"/>
        <v>0</v>
      </c>
      <c r="L44" s="5">
        <f t="shared" si="11"/>
        <v>0</v>
      </c>
      <c r="M44" s="5">
        <f t="shared" si="11"/>
        <v>0</v>
      </c>
      <c r="N44" s="5">
        <f t="shared" si="11"/>
        <v>37500</v>
      </c>
      <c r="O44" s="5">
        <f t="shared" si="11"/>
        <v>37500</v>
      </c>
      <c r="P44" s="5">
        <f t="shared" si="11"/>
        <v>16800</v>
      </c>
      <c r="Q44" s="5">
        <f t="shared" si="11"/>
        <v>50400</v>
      </c>
      <c r="R44" s="5">
        <f t="shared" si="11"/>
        <v>67200</v>
      </c>
      <c r="S44" s="5">
        <f t="shared" si="4"/>
        <v>19200</v>
      </c>
      <c r="T44" s="5">
        <f t="shared" si="4"/>
        <v>90300</v>
      </c>
      <c r="U44" s="5">
        <f t="shared" si="5"/>
        <v>109500</v>
      </c>
      <c r="V44" s="5" t="s">
        <v>12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2007-09-30T16:13:26Z</dcterms:modified>
  <cp:category/>
  <cp:version/>
  <cp:contentType/>
  <cp:contentStatus/>
</cp:coreProperties>
</file>