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<sst xmlns="http://schemas.openxmlformats.org/spreadsheetml/2006/main" count="428" uniqueCount="150">
  <si>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</si>
  <si>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</si>
  <si>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</si>
  <si>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</si>
  <si>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</si>
  <si>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</si>
  <si>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</si>
  <si>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</si>
  <si>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</si>
  <si>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</si>
  <si>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</si>
  <si>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</si>
  <si>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</si>
  <si>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</si>
  <si>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</si>
  <si>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</si>
  <si>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</si>
  <si>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</si>
  <si>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</si>
  <si>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</si>
  <si>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</si>
  <si>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</si>
  <si>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</si>
  <si>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</si>
  <si>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</si>
  <si>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</si>
  <si>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</si>
  <si>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</si>
  <si>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</si>
  <si>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</si>
  <si>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</si>
  <si>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</si>
  <si>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</si>
  <si>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</si>
  <si>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</si>
  <si>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</si>
  <si>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</si>
  <si>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</si>
  <si>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</si>
  <si>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</si>
  <si>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</si>
  <si>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</si>
  <si>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</si>
  <si>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</si>
  <si>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</si>
  <si>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</si>
  <si>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</si>
  <si>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</si>
  <si>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</si>
  <si>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</si>
  <si>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</si>
  <si>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</si>
  <si>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</si>
  <si>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</si>
  <si>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</si>
  <si>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</si>
  <si>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</si>
  <si>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</si>
  <si>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</si>
  <si>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</si>
  <si>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</si>
  <si>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</si>
  <si>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</si>
  <si>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</si>
  <si>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</si>
  <si>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</si>
  <si>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</si>
  <si>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</si>
  <si>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</si>
  <si>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</si>
  <si>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</si>
  <si>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</si>
  <si>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</si>
  <si>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</si>
  <si>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</si>
  <si>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</si>
  <si>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</si>
  <si>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</si>
  <si>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</si>
  <si>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</si>
  <si>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</si>
  <si>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</si>
  <si>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</si>
  <si>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</si>
  <si>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</si>
  <si>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</si>
  <si>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</si>
  <si>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</si>
  <si>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</si>
  <si>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</si>
  <si>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</si>
  <si>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</si>
  <si>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</si>
  <si>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</si>
  <si>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</si>
  <si>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</si>
  <si>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</si>
  <si>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</si>
  <si>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</si>
  <si>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</si>
  <si>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</si>
  <si>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</si>
  <si>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</si>
  <si>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</si>
  <si>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</si>
  <si>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</si>
  <si>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</si>
  <si>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</si>
  <si>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</si>
  <si>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</si>
  <si>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</si>
  <si>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</si>
  <si>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</si>
  <si>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</si>
  <si>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</si>
  <si>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</si>
  <si>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</si>
  <si>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</si>
  <si>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</si>
  <si>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</si>
  <si>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</si>
  <si>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</si>
  <si>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</si>
  <si>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</si>
  <si>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</si>
  <si>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</si>
  <si>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</si>
  <si>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</si>
  <si>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</si>
  <si>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</si>
  <si>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</si>
  <si>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1170 - Ethanol, Ethanol (solution), Ethyl alcohol or  Ethyl alcohol (solution)</t>
  </si>
  <si>
    <t>1202 - Diesel fuel, Fuel oil,  Fuel oil, no. 1,2,4,5,6, Gas oil or Heating oil (light)</t>
  </si>
  <si>
    <t>1203 - Gasohol, Gasoline, Motor spirit, Petrol</t>
  </si>
  <si>
    <t>1268 - Petroleum distillates, n.o.s., Petroleum Products, n.o.s</t>
  </si>
  <si>
    <t>1760 - Chemical kit, Compound (cleaning liquid, corrosive), Compound (tree or weed killing liquid, corrosive), Corrosive liquid, n.o.s., Ferrous chloride (solution), Medicines (corrosive, liquid, n.o.s.), Titanium sulfate (solution), Titanium sulphate (solution)</t>
  </si>
  <si>
    <t>1824 - Caustic soda (solution) / Sodium hydroxide (solution)</t>
  </si>
  <si>
    <t>1830 - Sulfuric acid</t>
  </si>
  <si>
    <t>1999 - Tars (liquid) / Asphalt</t>
  </si>
  <si>
    <t>2014 - Hydrogen peroxide, aqueous solution, with not less than 20% but not more than 60% Hydrogen peroxide (stabilized as necessary)</t>
  </si>
  <si>
    <t>2187 -  Carbon dioxide, refrigerated liquid</t>
  </si>
  <si>
    <t>3257 -  Elevated temperature liquid, n.o.s., at or above 100°C and below its flash point</t>
  </si>
  <si>
    <t>3375 - Ammonium nitrate (gel, suspension, emulsion)</t>
  </si>
  <si>
    <t>NORTH-BOUND</t>
  </si>
  <si>
    <t>SOUTH-BOUND</t>
  </si>
  <si>
    <t>026-N2-Mtunzini-Empangeni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</si>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</sst>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6700287"/>
        <c:axId val="60302584"/>
      </c:barChart>
      <c:catAx>
        <c:axId val="670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2584"/>
        <c:crosses val="autoZero"/>
        <c:auto val="1"/>
        <c:lblOffset val="100"/>
        <c:tickLblSkip val="1"/>
        <c:noMultiLvlLbl val="0"/>
      </c:catAx>
      <c:valAx>
        <c:axId val="6030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0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75"/>
          <c:y val="0.12525"/>
          <c:w val="0.352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52345"/>
        <c:axId val="52671106"/>
      </c:barChart>
      <c:catAx>
        <c:axId val="5852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71106"/>
        <c:crosses val="autoZero"/>
        <c:auto val="1"/>
        <c:lblOffset val="100"/>
        <c:tickLblSkip val="1"/>
        <c:noMultiLvlLbl val="0"/>
      </c:catAx>
      <c:valAx>
        <c:axId val="52671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1"/>
          <c:y val="0.125"/>
          <c:w val="0.39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4277907"/>
        <c:axId val="38501164"/>
      </c:barChart>
      <c:catAx>
        <c:axId val="4277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1164"/>
        <c:crosses val="autoZero"/>
        <c:auto val="1"/>
        <c:lblOffset val="100"/>
        <c:tickLblSkip val="1"/>
        <c:noMultiLvlLbl val="0"/>
      </c:catAx>
      <c:valAx>
        <c:axId val="38501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7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95"/>
          <c:y val="0.1225"/>
          <c:w val="0.389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[24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10966157"/>
        <c:axId val="31586550"/>
      </c:lineChart>
      <c:catAx>
        <c:axId val="1096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6550"/>
        <c:crosses val="autoZero"/>
        <c:auto val="1"/>
        <c:lblOffset val="100"/>
        <c:tickLblSkip val="1"/>
        <c:noMultiLvlLbl val="0"/>
      </c:catAx>
      <c:valAx>
        <c:axId val="31586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66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"/>
          <c:y val="0.12475"/>
          <c:w val="0.485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15843495"/>
        <c:axId val="8373728"/>
      </c:barChart>
      <c:catAx>
        <c:axId val="15843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3728"/>
        <c:crosses val="autoZero"/>
        <c:auto val="1"/>
        <c:lblOffset val="100"/>
        <c:tickLblSkip val="1"/>
        <c:noMultiLvlLbl val="0"/>
      </c:catAx>
      <c:valAx>
        <c:axId val="837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43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875"/>
          <c:y val="0.11825"/>
          <c:w val="0.406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1.278</c:v>
                </c:pt>
                <c:pt idx="1">
                  <c:v>0.69</c:v>
                </c:pt>
                <c:pt idx="2">
                  <c:v>1.53</c:v>
                </c:pt>
                <c:pt idx="3">
                  <c:v>1.772</c:v>
                </c:pt>
                <c:pt idx="4">
                  <c:v>0</c:v>
                </c:pt>
                <c:pt idx="5">
                  <c:v>12.294</c:v>
                </c:pt>
                <c:pt idx="6">
                  <c:v>3.563</c:v>
                </c:pt>
                <c:pt idx="7">
                  <c:v>4.253</c:v>
                </c:pt>
                <c:pt idx="8">
                  <c:v>0.261</c:v>
                </c:pt>
                <c:pt idx="9">
                  <c:v>3.47</c:v>
                </c:pt>
                <c:pt idx="10">
                  <c:v>20.166</c:v>
                </c:pt>
                <c:pt idx="11">
                  <c:v>4.944</c:v>
                </c:pt>
                <c:pt idx="12">
                  <c:v>1.642</c:v>
                </c:pt>
                <c:pt idx="13">
                  <c:v>26.042</c:v>
                </c:pt>
                <c:pt idx="14">
                  <c:v>10.391</c:v>
                </c:pt>
                <c:pt idx="15">
                  <c:v>7.705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0.242</c:v>
                </c:pt>
                <c:pt idx="1">
                  <c:v>3.677</c:v>
                </c:pt>
                <c:pt idx="2">
                  <c:v>2.241</c:v>
                </c:pt>
                <c:pt idx="3">
                  <c:v>1.185</c:v>
                </c:pt>
                <c:pt idx="4">
                  <c:v>0</c:v>
                </c:pt>
                <c:pt idx="5">
                  <c:v>12.597</c:v>
                </c:pt>
                <c:pt idx="6">
                  <c:v>3.807</c:v>
                </c:pt>
                <c:pt idx="7">
                  <c:v>3.53</c:v>
                </c:pt>
                <c:pt idx="8">
                  <c:v>0</c:v>
                </c:pt>
                <c:pt idx="9">
                  <c:v>2.449</c:v>
                </c:pt>
                <c:pt idx="10">
                  <c:v>22.279</c:v>
                </c:pt>
                <c:pt idx="11">
                  <c:v>4.023</c:v>
                </c:pt>
                <c:pt idx="12">
                  <c:v>0.424</c:v>
                </c:pt>
                <c:pt idx="13">
                  <c:v>30.585</c:v>
                </c:pt>
                <c:pt idx="14">
                  <c:v>9.292</c:v>
                </c:pt>
                <c:pt idx="15">
                  <c:v>3.668</c:v>
                </c:pt>
                <c:pt idx="16">
                  <c:v>0</c:v>
                </c:pt>
              </c:numCache>
            </c:numRef>
          </c:val>
        </c:ser>
        <c:axId val="8254689"/>
        <c:axId val="7183338"/>
      </c:barChart>
      <c:catAx>
        <c:axId val="8254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3338"/>
        <c:crosses val="autoZero"/>
        <c:auto val="1"/>
        <c:lblOffset val="100"/>
        <c:tickLblSkip val="1"/>
        <c:noMultiLvlLbl val="0"/>
      </c:catAx>
      <c:valAx>
        <c:axId val="7183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4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275"/>
          <c:y val="0.123"/>
          <c:w val="0.372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64650043"/>
        <c:axId val="44979476"/>
      </c:barChart>
      <c:catAx>
        <c:axId val="64650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9476"/>
        <c:crosses val="autoZero"/>
        <c:auto val="1"/>
        <c:lblOffset val="100"/>
        <c:tickLblSkip val="1"/>
        <c:noMultiLvlLbl val="0"/>
      </c:catAx>
      <c:valAx>
        <c:axId val="44979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0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05"/>
          <c:y val="0.11375"/>
          <c:w val="0.387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4287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4287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2382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619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619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714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145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143</v>
      </c>
      <c r="E5" s="58" t="s">
        <v>144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34.45899963378906</v>
      </c>
      <c r="E6" s="21">
        <v>30.56999969482422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3.9579999446868896</v>
      </c>
      <c r="E7" s="21">
        <v>3.627000093460083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2.0950000286102295</v>
      </c>
      <c r="E8" s="21">
        <v>2.072999954223633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4.539999961853027</v>
      </c>
      <c r="E9" s="21">
        <v>6.605999946594238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21.420000076293945</v>
      </c>
      <c r="E10" s="21">
        <v>19.17099952697754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30.26799964904785</v>
      </c>
      <c r="E11" s="21">
        <v>35.88100051879883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3.259999990463257</v>
      </c>
      <c r="E12" s="21">
        <v>2.072999954223633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99.99999928474426</v>
      </c>
      <c r="E13" s="23">
        <f>SUM(E6:E12)</f>
        <v>100.00099968910217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143</v>
      </c>
      <c r="E18" s="58" t="s">
        <v>144</v>
      </c>
      <c r="F18" s="59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6.355000019073486</v>
      </c>
      <c r="E19" s="21">
        <v>5.385000228881836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3.364000082015991</v>
      </c>
      <c r="E20" s="21">
        <v>3.0769999027252197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7.289999961853027</v>
      </c>
      <c r="E21" s="21">
        <v>9.807999610900879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34.393001556396484</v>
      </c>
      <c r="E22" s="21">
        <v>28.461999893188477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48.597999572753906</v>
      </c>
      <c r="E23" s="21">
        <v>53.26900100708008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100.0000011920929</v>
      </c>
      <c r="E24" s="23">
        <f>SUM(E19:E23)</f>
        <v>100.00100064277649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145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143</v>
      </c>
      <c r="E4" s="58" t="s">
        <v>144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1.4950000047683716</v>
      </c>
      <c r="E5" s="21">
        <v>2.691999912261963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14.95300006866455</v>
      </c>
      <c r="E6" s="21">
        <v>15.961999893188477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43.737998962402344</v>
      </c>
      <c r="E7" s="21">
        <v>38.07699966430664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11.402000427246094</v>
      </c>
      <c r="E8" s="21">
        <v>9.230999946594238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0.9350000023841858</v>
      </c>
      <c r="E9" s="21">
        <v>0.7689999938011169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13.083999633789062</v>
      </c>
      <c r="E11" s="21">
        <v>11.345999717712402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4.672999858856201</v>
      </c>
      <c r="E12" s="21">
        <v>4.038000106811523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6.355000019073486</v>
      </c>
      <c r="E13" s="21">
        <v>13.845999717712402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1.6820000410079956</v>
      </c>
      <c r="E14" s="21">
        <v>1.1540000438690186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1.6820000410079956</v>
      </c>
      <c r="E15" s="21">
        <v>2.884999990463257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99.99899905920029</v>
      </c>
      <c r="E17" s="23">
        <f>SUM(E5:E16)</f>
        <v>99.99999898672104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145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143</v>
      </c>
      <c r="C3" s="58" t="s">
        <v>144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13.52</v>
      </c>
      <c r="C5" s="8">
        <v>11.44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12.48</v>
      </c>
      <c r="C6" s="8">
        <v>9.36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3.12</v>
      </c>
      <c r="C7" s="8">
        <v>15.6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8.32</v>
      </c>
      <c r="C8" s="8">
        <v>7.28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18.72</v>
      </c>
      <c r="C9" s="8">
        <v>8.32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21.84</v>
      </c>
      <c r="C10" s="8">
        <v>12.48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22.88</v>
      </c>
      <c r="C11" s="8">
        <v>30.16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20.8</v>
      </c>
      <c r="C12" s="8">
        <v>16.64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21.84</v>
      </c>
      <c r="C13" s="8">
        <v>23.92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23.92</v>
      </c>
      <c r="C14" s="8">
        <v>24.96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28.08</v>
      </c>
      <c r="C15" s="8">
        <v>34.32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27.04</v>
      </c>
      <c r="C16" s="8">
        <v>30.16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31.2</v>
      </c>
      <c r="C17" s="8">
        <v>33.28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30.16</v>
      </c>
      <c r="C18" s="8">
        <v>27.04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24.96</v>
      </c>
      <c r="C19" s="8">
        <v>27.04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42.64</v>
      </c>
      <c r="C20" s="8">
        <v>32.24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24.96</v>
      </c>
      <c r="C21" s="8">
        <v>37.44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28.08</v>
      </c>
      <c r="C22" s="8">
        <v>30.16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18.72</v>
      </c>
      <c r="C23" s="8">
        <v>24.96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29.12</v>
      </c>
      <c r="C24" s="8">
        <v>27.04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32.24</v>
      </c>
      <c r="C25" s="8">
        <v>29.12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28.08</v>
      </c>
      <c r="C26" s="8">
        <v>19.76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22.88</v>
      </c>
      <c r="C27" s="8">
        <v>14.56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20.8</v>
      </c>
      <c r="C28" s="8">
        <v>13.52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556.3999999999999</v>
      </c>
      <c r="C30" s="9">
        <f>SUM(C5:C28)</f>
        <v>540.8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23.183333333333326</v>
      </c>
      <c r="C31" s="10">
        <f>AVERAGE(C5:C28)</f>
        <v>22.53333333333333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145</v>
      </c>
      <c r="C1" s="71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70"/>
      <c r="E2" s="4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72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143</v>
      </c>
      <c r="E5" s="58" t="s">
        <v>144</v>
      </c>
      <c r="F5" s="60"/>
      <c r="G5" s="58" t="s">
        <v>143</v>
      </c>
      <c r="H5" s="58" t="s">
        <v>144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1.121000051498413</v>
      </c>
      <c r="E6" s="4">
        <v>0.19200000166893005</v>
      </c>
      <c r="F6" s="11"/>
      <c r="G6" s="4">
        <v>1.278</v>
      </c>
      <c r="H6" s="4">
        <v>0.242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0.5609999895095825</v>
      </c>
      <c r="E7" s="4">
        <v>3.0769999027252197</v>
      </c>
      <c r="F7" s="11"/>
      <c r="G7" s="4">
        <v>0.69</v>
      </c>
      <c r="H7" s="4">
        <v>3.677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1.3079999685287476</v>
      </c>
      <c r="E8" s="4">
        <v>1.9229999780654907</v>
      </c>
      <c r="F8" s="11"/>
      <c r="G8" s="4">
        <v>1.53</v>
      </c>
      <c r="H8" s="4">
        <v>2.241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1.3079999685287476</v>
      </c>
      <c r="E9" s="4">
        <v>0.9620000123977661</v>
      </c>
      <c r="F9" s="11"/>
      <c r="G9" s="4">
        <v>1.772</v>
      </c>
      <c r="H9" s="4">
        <v>1.185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18.691999435424805</v>
      </c>
      <c r="E10" s="4">
        <v>12.885000228881836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9.720000267028809</v>
      </c>
      <c r="E11" s="4">
        <v>10.769000053405762</v>
      </c>
      <c r="F11" s="11"/>
      <c r="G11" s="4">
        <v>12.294</v>
      </c>
      <c r="H11" s="4">
        <v>12.597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2.990999937057495</v>
      </c>
      <c r="E12" s="4">
        <v>3.2690000534057617</v>
      </c>
      <c r="F12" s="11"/>
      <c r="G12" s="4">
        <v>3.563</v>
      </c>
      <c r="H12" s="4">
        <v>3.807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3.177999973297119</v>
      </c>
      <c r="E13" s="4">
        <v>3.0769999027252197</v>
      </c>
      <c r="F13" s="11"/>
      <c r="G13" s="4">
        <v>4.253</v>
      </c>
      <c r="H13" s="4">
        <v>3.53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0.18700000643730164</v>
      </c>
      <c r="E14" s="4">
        <v>0</v>
      </c>
      <c r="F14" s="11"/>
      <c r="G14" s="4">
        <v>0.261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3.177999973297119</v>
      </c>
      <c r="E15" s="4">
        <v>2.308000087738037</v>
      </c>
      <c r="F15" s="11"/>
      <c r="G15" s="4">
        <v>3.47</v>
      </c>
      <c r="H15" s="4">
        <v>2.449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17.382999420166016</v>
      </c>
      <c r="E16" s="4">
        <v>20</v>
      </c>
      <c r="F16" s="11"/>
      <c r="G16" s="4">
        <v>20.166</v>
      </c>
      <c r="H16" s="4">
        <v>22.279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4.486000061035156</v>
      </c>
      <c r="E17" s="4">
        <v>4.230999946594238</v>
      </c>
      <c r="F17" s="11"/>
      <c r="G17" s="4">
        <v>4.944</v>
      </c>
      <c r="H17" s="4">
        <v>4.023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1.4950000047683716</v>
      </c>
      <c r="E18" s="4">
        <v>0.7689999938011169</v>
      </c>
      <c r="F18" s="11"/>
      <c r="G18" s="4">
        <v>1.642</v>
      </c>
      <c r="H18" s="4">
        <v>0.424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20.187000274658203</v>
      </c>
      <c r="E19" s="4">
        <v>25.191999435424805</v>
      </c>
      <c r="F19" s="11"/>
      <c r="G19" s="4">
        <v>26.042</v>
      </c>
      <c r="H19" s="4">
        <v>30.585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8.41100025177002</v>
      </c>
      <c r="E20" s="4">
        <v>8.269000053405762</v>
      </c>
      <c r="F20" s="11"/>
      <c r="G20" s="4">
        <v>10.391</v>
      </c>
      <c r="H20" s="4">
        <v>9.292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5.794000148773193</v>
      </c>
      <c r="E21" s="4">
        <v>3.0769999027252197</v>
      </c>
      <c r="F21" s="11"/>
      <c r="G21" s="4">
        <v>7.705</v>
      </c>
      <c r="H21" s="4">
        <v>3.668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99.9999997317791</v>
      </c>
      <c r="E23" s="6">
        <f>SUM(E6:E22)</f>
        <v>99.99999955296516</v>
      </c>
      <c r="F23" s="11"/>
      <c r="G23" s="6">
        <f>SUM(G6:G22)</f>
        <v>100.001</v>
      </c>
      <c r="H23" s="6">
        <f>SUM(H6:H22)</f>
        <v>99.99900000000001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145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143</v>
      </c>
      <c r="E6" s="61" t="s">
        <v>144</v>
      </c>
      <c r="F6" s="61" t="s">
        <v>4</v>
      </c>
      <c r="G6" s="61" t="s">
        <v>143</v>
      </c>
      <c r="H6" s="61" t="s">
        <v>144</v>
      </c>
      <c r="I6" s="61" t="s">
        <v>4</v>
      </c>
      <c r="J6" s="61" t="s">
        <v>143</v>
      </c>
      <c r="K6" s="61" t="s">
        <v>144</v>
      </c>
      <c r="L6" s="61" t="s">
        <v>4</v>
      </c>
      <c r="M6" s="61" t="s">
        <v>143</v>
      </c>
      <c r="N6" s="61" t="s">
        <v>144</v>
      </c>
      <c r="O6" s="61" t="s">
        <v>4</v>
      </c>
      <c r="P6" s="61" t="s">
        <v>143</v>
      </c>
      <c r="Q6" s="61" t="s">
        <v>144</v>
      </c>
      <c r="R6" s="61" t="s">
        <v>4</v>
      </c>
      <c r="S6" s="61" t="str">
        <f>P6&amp;" Total"</f>
        <v>NORTH-BOUND Total</v>
      </c>
      <c r="T6" s="61" t="str">
        <f>Q6&amp;" Total"</f>
        <v>SOUTH-BOUND Total</v>
      </c>
      <c r="U6" s="61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312</v>
      </c>
      <c r="E7" s="3">
        <v>0</v>
      </c>
      <c r="F7" s="3">
        <f>SUM(D7:E7)</f>
        <v>312</v>
      </c>
      <c r="G7" s="3">
        <v>0</v>
      </c>
      <c r="H7" s="3">
        <v>0</v>
      </c>
      <c r="I7" s="3">
        <f>SUM(G7:H7)</f>
        <v>0</v>
      </c>
      <c r="J7" s="3">
        <v>624</v>
      </c>
      <c r="K7" s="3">
        <v>0</v>
      </c>
      <c r="L7" s="3">
        <f>SUM(J7:K7)</f>
        <v>624</v>
      </c>
      <c r="M7" s="3">
        <v>312</v>
      </c>
      <c r="N7" s="3">
        <v>0</v>
      </c>
      <c r="O7" s="3">
        <f>SUM(M7:N7)</f>
        <v>312</v>
      </c>
      <c r="P7" s="3">
        <v>624</v>
      </c>
      <c r="Q7" s="3">
        <v>312</v>
      </c>
      <c r="R7" s="3">
        <f>SUM(P7:Q7)</f>
        <v>936</v>
      </c>
      <c r="S7" s="5">
        <f>D7+G7+J7+M7+P7</f>
        <v>1872</v>
      </c>
      <c r="T7" s="5">
        <f>E7+H7+K7+N7+Q7</f>
        <v>312</v>
      </c>
      <c r="U7" s="5">
        <f>S7+T7</f>
        <v>2184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312</v>
      </c>
      <c r="F8" s="3">
        <f aca="true" t="shared" si="0" ref="F8:F23">SUM(D8:E8)</f>
        <v>312</v>
      </c>
      <c r="G8" s="3">
        <v>312</v>
      </c>
      <c r="H8" s="3">
        <v>0</v>
      </c>
      <c r="I8" s="3">
        <f aca="true" t="shared" si="1" ref="I8:I23">SUM(G8:H8)</f>
        <v>312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312</v>
      </c>
      <c r="O8" s="3">
        <f aca="true" t="shared" si="3" ref="O8:O23">SUM(M8:N8)</f>
        <v>312</v>
      </c>
      <c r="P8" s="3">
        <v>624</v>
      </c>
      <c r="Q8" s="3">
        <v>4368</v>
      </c>
      <c r="R8" s="3">
        <f aca="true" t="shared" si="4" ref="R8:R23">SUM(P8:Q8)</f>
        <v>4992</v>
      </c>
      <c r="S8" s="5">
        <f aca="true" t="shared" si="5" ref="S8:S24">D8+G8+J8+M8+P8</f>
        <v>936</v>
      </c>
      <c r="T8" s="5">
        <f aca="true" t="shared" si="6" ref="T8:T24">E8+H8+K8+N8+Q8</f>
        <v>4992</v>
      </c>
      <c r="U8" s="5">
        <f aca="true" t="shared" si="7" ref="U8:U24">S8+T8</f>
        <v>5928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312</v>
      </c>
      <c r="E9" s="3">
        <v>0</v>
      </c>
      <c r="F9" s="3">
        <f t="shared" si="0"/>
        <v>312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1248</v>
      </c>
      <c r="N9" s="3">
        <v>2184</v>
      </c>
      <c r="O9" s="3">
        <f t="shared" si="3"/>
        <v>3432</v>
      </c>
      <c r="P9" s="3">
        <v>624</v>
      </c>
      <c r="Q9" s="3">
        <v>936</v>
      </c>
      <c r="R9" s="3">
        <f t="shared" si="4"/>
        <v>1560</v>
      </c>
      <c r="S9" s="5">
        <f t="shared" si="5"/>
        <v>2184</v>
      </c>
      <c r="T9" s="5">
        <f t="shared" si="6"/>
        <v>3120</v>
      </c>
      <c r="U9" s="5">
        <f t="shared" si="7"/>
        <v>5304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624</v>
      </c>
      <c r="N10" s="3">
        <v>312</v>
      </c>
      <c r="O10" s="3">
        <f t="shared" si="3"/>
        <v>936</v>
      </c>
      <c r="P10" s="3">
        <v>1560</v>
      </c>
      <c r="Q10" s="3">
        <v>1248</v>
      </c>
      <c r="R10" s="3">
        <f t="shared" si="4"/>
        <v>2808</v>
      </c>
      <c r="S10" s="5">
        <f t="shared" si="5"/>
        <v>2184</v>
      </c>
      <c r="T10" s="5">
        <f t="shared" si="6"/>
        <v>1560</v>
      </c>
      <c r="U10" s="5">
        <f t="shared" si="7"/>
        <v>3744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312</v>
      </c>
      <c r="E11" s="3">
        <v>1248</v>
      </c>
      <c r="F11" s="3">
        <f t="shared" si="0"/>
        <v>1560</v>
      </c>
      <c r="G11" s="3">
        <v>624</v>
      </c>
      <c r="H11" s="3">
        <v>1560</v>
      </c>
      <c r="I11" s="3">
        <f t="shared" si="1"/>
        <v>2184</v>
      </c>
      <c r="J11" s="3">
        <v>1872</v>
      </c>
      <c r="K11" s="3">
        <v>4056</v>
      </c>
      <c r="L11" s="3">
        <f t="shared" si="2"/>
        <v>5928</v>
      </c>
      <c r="M11" s="3">
        <v>4680</v>
      </c>
      <c r="N11" s="3">
        <v>6240</v>
      </c>
      <c r="O11" s="3">
        <f t="shared" si="3"/>
        <v>10920</v>
      </c>
      <c r="P11" s="3">
        <v>23712</v>
      </c>
      <c r="Q11" s="3">
        <v>7800</v>
      </c>
      <c r="R11" s="3">
        <f t="shared" si="4"/>
        <v>31512</v>
      </c>
      <c r="S11" s="5">
        <f t="shared" si="5"/>
        <v>31200</v>
      </c>
      <c r="T11" s="5">
        <f t="shared" si="6"/>
        <v>20904</v>
      </c>
      <c r="U11" s="5">
        <f t="shared" si="7"/>
        <v>52104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624</v>
      </c>
      <c r="E12" s="3">
        <v>624</v>
      </c>
      <c r="F12" s="3">
        <f t="shared" si="0"/>
        <v>1248</v>
      </c>
      <c r="G12" s="3">
        <v>0</v>
      </c>
      <c r="H12" s="3">
        <v>0</v>
      </c>
      <c r="I12" s="3">
        <f t="shared" si="1"/>
        <v>0</v>
      </c>
      <c r="J12" s="3">
        <v>624</v>
      </c>
      <c r="K12" s="3">
        <v>2808</v>
      </c>
      <c r="L12" s="3">
        <f t="shared" si="2"/>
        <v>3432</v>
      </c>
      <c r="M12" s="3">
        <v>9360</v>
      </c>
      <c r="N12" s="3">
        <v>3744</v>
      </c>
      <c r="O12" s="3">
        <f t="shared" si="3"/>
        <v>13104</v>
      </c>
      <c r="P12" s="3">
        <v>5616</v>
      </c>
      <c r="Q12" s="3">
        <v>10296</v>
      </c>
      <c r="R12" s="3">
        <f t="shared" si="4"/>
        <v>15912</v>
      </c>
      <c r="S12" s="5">
        <f t="shared" si="5"/>
        <v>16224</v>
      </c>
      <c r="T12" s="5">
        <f t="shared" si="6"/>
        <v>17472</v>
      </c>
      <c r="U12" s="5">
        <f t="shared" si="7"/>
        <v>33696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312</v>
      </c>
      <c r="F13" s="3">
        <f t="shared" si="0"/>
        <v>312</v>
      </c>
      <c r="G13" s="3">
        <v>936</v>
      </c>
      <c r="H13" s="3">
        <v>0</v>
      </c>
      <c r="I13" s="3">
        <f t="shared" si="1"/>
        <v>936</v>
      </c>
      <c r="J13" s="3">
        <v>936</v>
      </c>
      <c r="K13" s="3">
        <v>312</v>
      </c>
      <c r="L13" s="3">
        <f t="shared" si="2"/>
        <v>1248</v>
      </c>
      <c r="M13" s="3">
        <v>2496</v>
      </c>
      <c r="N13" s="3">
        <v>1248</v>
      </c>
      <c r="O13" s="3">
        <f t="shared" si="3"/>
        <v>3744</v>
      </c>
      <c r="P13" s="3">
        <v>624</v>
      </c>
      <c r="Q13" s="3">
        <v>3432</v>
      </c>
      <c r="R13" s="3">
        <f t="shared" si="4"/>
        <v>4056</v>
      </c>
      <c r="S13" s="5">
        <f t="shared" si="5"/>
        <v>4992</v>
      </c>
      <c r="T13" s="5">
        <f t="shared" si="6"/>
        <v>5304</v>
      </c>
      <c r="U13" s="5">
        <f t="shared" si="7"/>
        <v>10296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312</v>
      </c>
      <c r="F14" s="3">
        <f t="shared" si="0"/>
        <v>312</v>
      </c>
      <c r="G14" s="3">
        <v>0</v>
      </c>
      <c r="H14" s="3">
        <v>0</v>
      </c>
      <c r="I14" s="3">
        <f t="shared" si="1"/>
        <v>0</v>
      </c>
      <c r="J14" s="3">
        <v>624</v>
      </c>
      <c r="K14" s="3">
        <v>624</v>
      </c>
      <c r="L14" s="3">
        <f t="shared" si="2"/>
        <v>1248</v>
      </c>
      <c r="M14" s="3">
        <v>1248</v>
      </c>
      <c r="N14" s="3">
        <v>1248</v>
      </c>
      <c r="O14" s="3">
        <f t="shared" si="3"/>
        <v>2496</v>
      </c>
      <c r="P14" s="3">
        <v>3432</v>
      </c>
      <c r="Q14" s="3">
        <v>2808</v>
      </c>
      <c r="R14" s="3">
        <f t="shared" si="4"/>
        <v>6240</v>
      </c>
      <c r="S14" s="5">
        <f t="shared" si="5"/>
        <v>5304</v>
      </c>
      <c r="T14" s="5">
        <f t="shared" si="6"/>
        <v>4992</v>
      </c>
      <c r="U14" s="5">
        <f t="shared" si="7"/>
        <v>10296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312</v>
      </c>
      <c r="Q15" s="3">
        <v>0</v>
      </c>
      <c r="R15" s="3">
        <f t="shared" si="4"/>
        <v>312</v>
      </c>
      <c r="S15" s="5">
        <f t="shared" si="5"/>
        <v>312</v>
      </c>
      <c r="T15" s="5">
        <f t="shared" si="6"/>
        <v>0</v>
      </c>
      <c r="U15" s="5">
        <f t="shared" si="7"/>
        <v>312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624</v>
      </c>
      <c r="E16" s="3">
        <v>312</v>
      </c>
      <c r="F16" s="3">
        <f t="shared" si="0"/>
        <v>936</v>
      </c>
      <c r="G16" s="3">
        <v>624</v>
      </c>
      <c r="H16" s="3">
        <v>0</v>
      </c>
      <c r="I16" s="3">
        <f t="shared" si="1"/>
        <v>624</v>
      </c>
      <c r="J16" s="3">
        <v>1560</v>
      </c>
      <c r="K16" s="3">
        <v>0</v>
      </c>
      <c r="L16" s="3">
        <f t="shared" si="2"/>
        <v>1560</v>
      </c>
      <c r="M16" s="3">
        <v>2496</v>
      </c>
      <c r="N16" s="3">
        <v>3432</v>
      </c>
      <c r="O16" s="3">
        <f t="shared" si="3"/>
        <v>5928</v>
      </c>
      <c r="P16" s="3">
        <v>0</v>
      </c>
      <c r="Q16" s="3">
        <v>0</v>
      </c>
      <c r="R16" s="3">
        <f t="shared" si="4"/>
        <v>0</v>
      </c>
      <c r="S16" s="5">
        <f t="shared" si="5"/>
        <v>5304</v>
      </c>
      <c r="T16" s="5">
        <f t="shared" si="6"/>
        <v>3744</v>
      </c>
      <c r="U16" s="5">
        <f t="shared" si="7"/>
        <v>9048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4368</v>
      </c>
      <c r="E17" s="3">
        <v>3120</v>
      </c>
      <c r="F17" s="3">
        <f t="shared" si="0"/>
        <v>7488</v>
      </c>
      <c r="G17" s="3">
        <v>2184</v>
      </c>
      <c r="H17" s="3">
        <v>1248</v>
      </c>
      <c r="I17" s="3">
        <f t="shared" si="1"/>
        <v>3432</v>
      </c>
      <c r="J17" s="3">
        <v>1560</v>
      </c>
      <c r="K17" s="3">
        <v>3120</v>
      </c>
      <c r="L17" s="3">
        <f t="shared" si="2"/>
        <v>4680</v>
      </c>
      <c r="M17" s="3">
        <v>7488</v>
      </c>
      <c r="N17" s="3">
        <v>5928</v>
      </c>
      <c r="O17" s="3">
        <f t="shared" si="3"/>
        <v>13416</v>
      </c>
      <c r="P17" s="3">
        <v>13416</v>
      </c>
      <c r="Q17" s="3">
        <v>19032</v>
      </c>
      <c r="R17" s="3">
        <f t="shared" si="4"/>
        <v>32448</v>
      </c>
      <c r="S17" s="5">
        <f t="shared" si="5"/>
        <v>29016</v>
      </c>
      <c r="T17" s="5">
        <f t="shared" si="6"/>
        <v>32448</v>
      </c>
      <c r="U17" s="5">
        <f t="shared" si="7"/>
        <v>61464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1248</v>
      </c>
      <c r="E18" s="3">
        <v>1248</v>
      </c>
      <c r="F18" s="3">
        <f t="shared" si="0"/>
        <v>2496</v>
      </c>
      <c r="G18" s="3">
        <v>624</v>
      </c>
      <c r="H18" s="3">
        <v>936</v>
      </c>
      <c r="I18" s="3">
        <f t="shared" si="1"/>
        <v>1560</v>
      </c>
      <c r="J18" s="3">
        <v>0</v>
      </c>
      <c r="K18" s="3">
        <v>1560</v>
      </c>
      <c r="L18" s="3">
        <f t="shared" si="2"/>
        <v>1560</v>
      </c>
      <c r="M18" s="3">
        <v>4368</v>
      </c>
      <c r="N18" s="3">
        <v>2184</v>
      </c>
      <c r="O18" s="3">
        <f t="shared" si="3"/>
        <v>6552</v>
      </c>
      <c r="P18" s="3">
        <v>1248</v>
      </c>
      <c r="Q18" s="3">
        <v>936</v>
      </c>
      <c r="R18" s="3">
        <f t="shared" si="4"/>
        <v>2184</v>
      </c>
      <c r="S18" s="5">
        <f t="shared" si="5"/>
        <v>7488</v>
      </c>
      <c r="T18" s="5">
        <f t="shared" si="6"/>
        <v>6864</v>
      </c>
      <c r="U18" s="5">
        <f t="shared" si="7"/>
        <v>14352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624</v>
      </c>
      <c r="E19" s="3">
        <v>936</v>
      </c>
      <c r="F19" s="3">
        <f t="shared" si="0"/>
        <v>1560</v>
      </c>
      <c r="G19" s="3">
        <v>0</v>
      </c>
      <c r="H19" s="3">
        <v>0</v>
      </c>
      <c r="I19" s="3">
        <f t="shared" si="1"/>
        <v>0</v>
      </c>
      <c r="J19" s="3">
        <v>624</v>
      </c>
      <c r="K19" s="3">
        <v>0</v>
      </c>
      <c r="L19" s="3">
        <f t="shared" si="2"/>
        <v>624</v>
      </c>
      <c r="M19" s="3">
        <v>0</v>
      </c>
      <c r="N19" s="3">
        <v>312</v>
      </c>
      <c r="O19" s="3">
        <f t="shared" si="3"/>
        <v>312</v>
      </c>
      <c r="P19" s="3">
        <v>1248</v>
      </c>
      <c r="Q19" s="3">
        <v>0</v>
      </c>
      <c r="R19" s="3">
        <f t="shared" si="4"/>
        <v>1248</v>
      </c>
      <c r="S19" s="5">
        <f t="shared" si="5"/>
        <v>2496</v>
      </c>
      <c r="T19" s="5">
        <f t="shared" si="6"/>
        <v>1248</v>
      </c>
      <c r="U19" s="5">
        <f t="shared" si="7"/>
        <v>3744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1560</v>
      </c>
      <c r="E20" s="3">
        <v>312</v>
      </c>
      <c r="F20" s="3">
        <f t="shared" si="0"/>
        <v>1872</v>
      </c>
      <c r="G20" s="3">
        <v>312</v>
      </c>
      <c r="H20" s="3">
        <v>312</v>
      </c>
      <c r="I20" s="3">
        <f t="shared" si="1"/>
        <v>624</v>
      </c>
      <c r="J20" s="3">
        <v>1560</v>
      </c>
      <c r="K20" s="3">
        <v>2184</v>
      </c>
      <c r="L20" s="3">
        <f t="shared" si="2"/>
        <v>3744</v>
      </c>
      <c r="M20" s="3">
        <v>10608</v>
      </c>
      <c r="N20" s="3">
        <v>7800</v>
      </c>
      <c r="O20" s="3">
        <f t="shared" si="3"/>
        <v>18408</v>
      </c>
      <c r="P20" s="3">
        <v>19656</v>
      </c>
      <c r="Q20" s="3">
        <v>30264</v>
      </c>
      <c r="R20" s="3">
        <f t="shared" si="4"/>
        <v>49920</v>
      </c>
      <c r="S20" s="5">
        <f t="shared" si="5"/>
        <v>33696</v>
      </c>
      <c r="T20" s="5">
        <f t="shared" si="6"/>
        <v>40872</v>
      </c>
      <c r="U20" s="5">
        <f t="shared" si="7"/>
        <v>74568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312</v>
      </c>
      <c r="E21" s="3">
        <v>0</v>
      </c>
      <c r="F21" s="3">
        <f t="shared" si="0"/>
        <v>312</v>
      </c>
      <c r="G21" s="3">
        <v>0</v>
      </c>
      <c r="H21" s="3">
        <v>312</v>
      </c>
      <c r="I21" s="3">
        <f t="shared" si="1"/>
        <v>312</v>
      </c>
      <c r="J21" s="3">
        <v>1872</v>
      </c>
      <c r="K21" s="3">
        <v>936</v>
      </c>
      <c r="L21" s="3">
        <f t="shared" si="2"/>
        <v>2808</v>
      </c>
      <c r="M21" s="3">
        <v>10608</v>
      </c>
      <c r="N21" s="3">
        <v>11232</v>
      </c>
      <c r="O21" s="3">
        <f t="shared" si="3"/>
        <v>21840</v>
      </c>
      <c r="P21" s="3">
        <v>1248</v>
      </c>
      <c r="Q21" s="3">
        <v>936</v>
      </c>
      <c r="R21" s="3">
        <f t="shared" si="4"/>
        <v>2184</v>
      </c>
      <c r="S21" s="5">
        <f t="shared" si="5"/>
        <v>14040</v>
      </c>
      <c r="T21" s="5">
        <f t="shared" si="6"/>
        <v>13416</v>
      </c>
      <c r="U21" s="5">
        <f t="shared" si="7"/>
        <v>27456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312</v>
      </c>
      <c r="E22" s="3">
        <v>0</v>
      </c>
      <c r="F22" s="3">
        <f t="shared" si="0"/>
        <v>312</v>
      </c>
      <c r="G22" s="3">
        <v>0</v>
      </c>
      <c r="H22" s="3">
        <v>624</v>
      </c>
      <c r="I22" s="3">
        <f t="shared" si="1"/>
        <v>624</v>
      </c>
      <c r="J22" s="3">
        <v>312</v>
      </c>
      <c r="K22" s="3">
        <v>312</v>
      </c>
      <c r="L22" s="3">
        <f t="shared" si="2"/>
        <v>624</v>
      </c>
      <c r="M22" s="3">
        <v>1872</v>
      </c>
      <c r="N22" s="3">
        <v>0</v>
      </c>
      <c r="O22" s="3">
        <f t="shared" si="3"/>
        <v>1872</v>
      </c>
      <c r="P22" s="3">
        <v>7176</v>
      </c>
      <c r="Q22" s="3">
        <v>4056</v>
      </c>
      <c r="R22" s="3">
        <f t="shared" si="4"/>
        <v>11232</v>
      </c>
      <c r="S22" s="5">
        <f t="shared" si="5"/>
        <v>9672</v>
      </c>
      <c r="T22" s="5">
        <f t="shared" si="6"/>
        <v>4992</v>
      </c>
      <c r="U22" s="5">
        <f t="shared" si="7"/>
        <v>14664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10608</v>
      </c>
      <c r="E24" s="5">
        <f t="shared" si="8"/>
        <v>8736</v>
      </c>
      <c r="F24" s="5">
        <f t="shared" si="8"/>
        <v>19344</v>
      </c>
      <c r="G24" s="5">
        <f t="shared" si="8"/>
        <v>5616</v>
      </c>
      <c r="H24" s="5">
        <f t="shared" si="8"/>
        <v>4992</v>
      </c>
      <c r="I24" s="5">
        <f t="shared" si="8"/>
        <v>10608</v>
      </c>
      <c r="J24" s="5">
        <f t="shared" si="8"/>
        <v>12168</v>
      </c>
      <c r="K24" s="5">
        <f t="shared" si="8"/>
        <v>15912</v>
      </c>
      <c r="L24" s="5">
        <f t="shared" si="8"/>
        <v>28080</v>
      </c>
      <c r="M24" s="5">
        <f t="shared" si="8"/>
        <v>57408</v>
      </c>
      <c r="N24" s="5">
        <f t="shared" si="8"/>
        <v>46176</v>
      </c>
      <c r="O24" s="5">
        <f t="shared" si="8"/>
        <v>103584</v>
      </c>
      <c r="P24" s="5">
        <f t="shared" si="8"/>
        <v>81120</v>
      </c>
      <c r="Q24" s="5">
        <f t="shared" si="8"/>
        <v>86424</v>
      </c>
      <c r="R24" s="5">
        <f t="shared" si="8"/>
        <v>167544</v>
      </c>
      <c r="S24" s="5">
        <f t="shared" si="5"/>
        <v>166920</v>
      </c>
      <c r="T24" s="5">
        <f t="shared" si="6"/>
        <v>162240</v>
      </c>
      <c r="U24" s="5">
        <f t="shared" si="7"/>
        <v>329160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145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143</v>
      </c>
      <c r="E6" s="61" t="s">
        <v>144</v>
      </c>
      <c r="F6" s="61" t="s">
        <v>4</v>
      </c>
      <c r="G6" s="61" t="s">
        <v>143</v>
      </c>
      <c r="H6" s="61" t="s">
        <v>144</v>
      </c>
      <c r="I6" s="61" t="s">
        <v>4</v>
      </c>
      <c r="J6" s="61" t="s">
        <v>143</v>
      </c>
      <c r="K6" s="61" t="s">
        <v>144</v>
      </c>
      <c r="L6" s="61" t="s">
        <v>4</v>
      </c>
      <c r="M6" s="61" t="s">
        <v>143</v>
      </c>
      <c r="N6" s="61" t="s">
        <v>144</v>
      </c>
      <c r="O6" s="61" t="s">
        <v>4</v>
      </c>
      <c r="P6" s="61" t="s">
        <v>143</v>
      </c>
      <c r="Q6" s="61" t="s">
        <v>144</v>
      </c>
      <c r="R6" s="61" t="s">
        <v>4</v>
      </c>
      <c r="S6" s="61" t="str">
        <f>P6&amp;" Total"</f>
        <v>NORTH-BOUND Total</v>
      </c>
      <c r="T6" s="61" t="str">
        <f>Q6&amp;" Total"</f>
        <v>SOUTH-BOUND Total</v>
      </c>
      <c r="U6" s="61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2496</v>
      </c>
      <c r="E7" s="3">
        <v>0</v>
      </c>
      <c r="F7" s="3">
        <f>SUM(D7:E7)</f>
        <v>2496</v>
      </c>
      <c r="G7" s="3">
        <v>0</v>
      </c>
      <c r="H7" s="3">
        <v>0</v>
      </c>
      <c r="I7" s="3">
        <f>SUM(G7:H7)</f>
        <v>0</v>
      </c>
      <c r="J7" s="3">
        <v>14976</v>
      </c>
      <c r="K7" s="3">
        <v>0</v>
      </c>
      <c r="L7" s="3">
        <f>SUM(J7:K7)</f>
        <v>14976</v>
      </c>
      <c r="M7" s="3">
        <v>7800</v>
      </c>
      <c r="N7" s="3">
        <v>0</v>
      </c>
      <c r="O7" s="3">
        <f>SUM(M7:N7)</f>
        <v>7800</v>
      </c>
      <c r="P7" s="3">
        <v>17472</v>
      </c>
      <c r="Q7" s="3">
        <v>8736</v>
      </c>
      <c r="R7" s="3">
        <f>SUM(P7:Q7)</f>
        <v>26208</v>
      </c>
      <c r="S7" s="5">
        <f>D7+G7+J7+M7+P7</f>
        <v>42744</v>
      </c>
      <c r="T7" s="5">
        <f>E7+H7+K7+N7+Q7</f>
        <v>8736</v>
      </c>
      <c r="U7" s="5">
        <f>S7+T7</f>
        <v>51480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2496</v>
      </c>
      <c r="F8" s="3">
        <f aca="true" t="shared" si="0" ref="F8:F23">SUM(D8:E8)</f>
        <v>2496</v>
      </c>
      <c r="G8" s="3">
        <v>5616</v>
      </c>
      <c r="H8" s="3">
        <v>0</v>
      </c>
      <c r="I8" s="3">
        <f aca="true" t="shared" si="1" ref="I8:I20">SUM(G8:H8)</f>
        <v>5616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7800</v>
      </c>
      <c r="O8" s="3">
        <f aca="true" t="shared" si="2" ref="O8:O23">SUM(M8:N8)</f>
        <v>7800</v>
      </c>
      <c r="P8" s="3">
        <v>17472</v>
      </c>
      <c r="Q8" s="3">
        <v>122304</v>
      </c>
      <c r="R8" s="3">
        <f aca="true" t="shared" si="3" ref="R8:R23">SUM(P8:Q8)</f>
        <v>139776</v>
      </c>
      <c r="S8" s="5">
        <f aca="true" t="shared" si="4" ref="S8:T24">D8+G8+J8+M8+P8</f>
        <v>23088</v>
      </c>
      <c r="T8" s="5">
        <f t="shared" si="4"/>
        <v>132600</v>
      </c>
      <c r="U8" s="5">
        <f aca="true" t="shared" si="5" ref="U8:U24">S8+T8</f>
        <v>155688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2496</v>
      </c>
      <c r="E9" s="3">
        <v>0</v>
      </c>
      <c r="F9" s="3">
        <f t="shared" si="0"/>
        <v>2496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31200</v>
      </c>
      <c r="N9" s="3">
        <v>54600</v>
      </c>
      <c r="O9" s="3">
        <f t="shared" si="2"/>
        <v>85800</v>
      </c>
      <c r="P9" s="3">
        <v>17472</v>
      </c>
      <c r="Q9" s="3">
        <v>26208</v>
      </c>
      <c r="R9" s="3">
        <f t="shared" si="3"/>
        <v>43680</v>
      </c>
      <c r="S9" s="5">
        <f t="shared" si="4"/>
        <v>51168</v>
      </c>
      <c r="T9" s="5">
        <f t="shared" si="4"/>
        <v>80808</v>
      </c>
      <c r="U9" s="5">
        <f t="shared" si="5"/>
        <v>131976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15600</v>
      </c>
      <c r="N10" s="3">
        <v>7800</v>
      </c>
      <c r="O10" s="3">
        <f t="shared" si="2"/>
        <v>23400</v>
      </c>
      <c r="P10" s="3">
        <v>43680</v>
      </c>
      <c r="Q10" s="3">
        <v>34944</v>
      </c>
      <c r="R10" s="3">
        <f t="shared" si="3"/>
        <v>78624</v>
      </c>
      <c r="S10" s="5">
        <f t="shared" si="4"/>
        <v>59280</v>
      </c>
      <c r="T10" s="5">
        <f t="shared" si="4"/>
        <v>42744</v>
      </c>
      <c r="U10" s="5">
        <f t="shared" si="5"/>
        <v>102024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4992</v>
      </c>
      <c r="E12" s="3">
        <v>4992</v>
      </c>
      <c r="F12" s="3">
        <f t="shared" si="0"/>
        <v>9984</v>
      </c>
      <c r="G12" s="3">
        <v>0</v>
      </c>
      <c r="H12" s="3">
        <v>0</v>
      </c>
      <c r="I12" s="3">
        <f t="shared" si="1"/>
        <v>0</v>
      </c>
      <c r="J12" s="3">
        <v>14976</v>
      </c>
      <c r="K12" s="3">
        <v>67392</v>
      </c>
      <c r="L12" s="3">
        <f aca="true" t="shared" si="6" ref="L12:L23">SUM(J12:K12)</f>
        <v>82368</v>
      </c>
      <c r="M12" s="3">
        <v>234000</v>
      </c>
      <c r="N12" s="3">
        <v>93600</v>
      </c>
      <c r="O12" s="3">
        <f t="shared" si="2"/>
        <v>327600</v>
      </c>
      <c r="P12" s="3">
        <v>157248</v>
      </c>
      <c r="Q12" s="3">
        <v>288288</v>
      </c>
      <c r="R12" s="3">
        <f t="shared" si="3"/>
        <v>445536</v>
      </c>
      <c r="S12" s="5">
        <f t="shared" si="4"/>
        <v>411216</v>
      </c>
      <c r="T12" s="5">
        <f t="shared" si="4"/>
        <v>454272</v>
      </c>
      <c r="U12" s="5">
        <f t="shared" si="5"/>
        <v>865488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2496</v>
      </c>
      <c r="F13" s="3">
        <f t="shared" si="0"/>
        <v>2496</v>
      </c>
      <c r="G13" s="3">
        <v>16848</v>
      </c>
      <c r="H13" s="3">
        <v>0</v>
      </c>
      <c r="I13" s="3">
        <f t="shared" si="1"/>
        <v>16848</v>
      </c>
      <c r="J13" s="3">
        <v>22464</v>
      </c>
      <c r="K13" s="3">
        <v>7488</v>
      </c>
      <c r="L13" s="3">
        <f t="shared" si="6"/>
        <v>29952</v>
      </c>
      <c r="M13" s="3">
        <v>62400</v>
      </c>
      <c r="N13" s="3">
        <v>31200</v>
      </c>
      <c r="O13" s="3">
        <f t="shared" si="2"/>
        <v>93600</v>
      </c>
      <c r="P13" s="3">
        <v>17472</v>
      </c>
      <c r="Q13" s="3">
        <v>96096</v>
      </c>
      <c r="R13" s="3">
        <f t="shared" si="3"/>
        <v>113568</v>
      </c>
      <c r="S13" s="5">
        <f t="shared" si="4"/>
        <v>119184</v>
      </c>
      <c r="T13" s="5">
        <f t="shared" si="4"/>
        <v>137280</v>
      </c>
      <c r="U13" s="5">
        <f t="shared" si="5"/>
        <v>256464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2496</v>
      </c>
      <c r="F14" s="3">
        <f t="shared" si="0"/>
        <v>2496</v>
      </c>
      <c r="G14" s="3">
        <v>0</v>
      </c>
      <c r="H14" s="3">
        <v>0</v>
      </c>
      <c r="I14" s="3">
        <f t="shared" si="1"/>
        <v>0</v>
      </c>
      <c r="J14" s="3">
        <v>14976</v>
      </c>
      <c r="K14" s="3">
        <v>14976</v>
      </c>
      <c r="L14" s="3">
        <f t="shared" si="6"/>
        <v>29952</v>
      </c>
      <c r="M14" s="3">
        <v>31200</v>
      </c>
      <c r="N14" s="3">
        <v>31200</v>
      </c>
      <c r="O14" s="3">
        <f t="shared" si="2"/>
        <v>62400</v>
      </c>
      <c r="P14" s="3">
        <v>96096</v>
      </c>
      <c r="Q14" s="3">
        <v>78624</v>
      </c>
      <c r="R14" s="3">
        <f t="shared" si="3"/>
        <v>174720</v>
      </c>
      <c r="S14" s="5">
        <f t="shared" si="4"/>
        <v>142272</v>
      </c>
      <c r="T14" s="5">
        <f t="shared" si="4"/>
        <v>127296</v>
      </c>
      <c r="U14" s="5">
        <f t="shared" si="5"/>
        <v>269568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8736</v>
      </c>
      <c r="Q15" s="3">
        <v>0</v>
      </c>
      <c r="R15" s="3">
        <f t="shared" si="3"/>
        <v>8736</v>
      </c>
      <c r="S15" s="5">
        <f t="shared" si="4"/>
        <v>8736</v>
      </c>
      <c r="T15" s="5">
        <f t="shared" si="4"/>
        <v>0</v>
      </c>
      <c r="U15" s="5">
        <f t="shared" si="5"/>
        <v>8736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4992</v>
      </c>
      <c r="E16" s="3">
        <v>2496</v>
      </c>
      <c r="F16" s="3">
        <f t="shared" si="0"/>
        <v>7488</v>
      </c>
      <c r="G16" s="3">
        <v>11232</v>
      </c>
      <c r="H16" s="3">
        <v>0</v>
      </c>
      <c r="I16" s="3">
        <f t="shared" si="1"/>
        <v>11232</v>
      </c>
      <c r="J16" s="3">
        <v>37440</v>
      </c>
      <c r="K16" s="3">
        <v>0</v>
      </c>
      <c r="L16" s="3">
        <f t="shared" si="6"/>
        <v>37440</v>
      </c>
      <c r="M16" s="3">
        <v>62400</v>
      </c>
      <c r="N16" s="3">
        <v>85800</v>
      </c>
      <c r="O16" s="3">
        <f t="shared" si="2"/>
        <v>148200</v>
      </c>
      <c r="P16" s="3">
        <v>0</v>
      </c>
      <c r="Q16" s="3">
        <v>0</v>
      </c>
      <c r="R16" s="3">
        <f t="shared" si="3"/>
        <v>0</v>
      </c>
      <c r="S16" s="5">
        <f t="shared" si="4"/>
        <v>116064</v>
      </c>
      <c r="T16" s="5">
        <f t="shared" si="4"/>
        <v>88296</v>
      </c>
      <c r="U16" s="5">
        <f t="shared" si="5"/>
        <v>204360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34944</v>
      </c>
      <c r="E17" s="3">
        <v>24960</v>
      </c>
      <c r="F17" s="3">
        <f t="shared" si="0"/>
        <v>59904</v>
      </c>
      <c r="G17" s="3">
        <v>39312</v>
      </c>
      <c r="H17" s="3">
        <v>22464</v>
      </c>
      <c r="I17" s="3">
        <f t="shared" si="1"/>
        <v>61776</v>
      </c>
      <c r="J17" s="3">
        <v>37440</v>
      </c>
      <c r="K17" s="3">
        <v>74880</v>
      </c>
      <c r="L17" s="3">
        <f t="shared" si="6"/>
        <v>112320</v>
      </c>
      <c r="M17" s="3">
        <v>187200</v>
      </c>
      <c r="N17" s="3">
        <v>148200</v>
      </c>
      <c r="O17" s="3">
        <f t="shared" si="2"/>
        <v>335400</v>
      </c>
      <c r="P17" s="3">
        <v>375648</v>
      </c>
      <c r="Q17" s="3">
        <v>532896</v>
      </c>
      <c r="R17" s="3">
        <f t="shared" si="3"/>
        <v>908544</v>
      </c>
      <c r="S17" s="5">
        <f t="shared" si="4"/>
        <v>674544</v>
      </c>
      <c r="T17" s="5">
        <f t="shared" si="4"/>
        <v>803400</v>
      </c>
      <c r="U17" s="5">
        <f t="shared" si="5"/>
        <v>1477944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9984</v>
      </c>
      <c r="E18" s="3">
        <v>9984</v>
      </c>
      <c r="F18" s="3">
        <f t="shared" si="0"/>
        <v>19968</v>
      </c>
      <c r="G18" s="3">
        <v>11232</v>
      </c>
      <c r="H18" s="3">
        <v>16848</v>
      </c>
      <c r="I18" s="3">
        <f t="shared" si="1"/>
        <v>28080</v>
      </c>
      <c r="J18" s="3">
        <v>0</v>
      </c>
      <c r="K18" s="3">
        <v>37440</v>
      </c>
      <c r="L18" s="3">
        <f t="shared" si="6"/>
        <v>37440</v>
      </c>
      <c r="M18" s="3">
        <v>109200</v>
      </c>
      <c r="N18" s="3">
        <v>54600</v>
      </c>
      <c r="O18" s="3">
        <f t="shared" si="2"/>
        <v>163800</v>
      </c>
      <c r="P18" s="3">
        <v>34944</v>
      </c>
      <c r="Q18" s="3">
        <v>26208</v>
      </c>
      <c r="R18" s="3">
        <f t="shared" si="3"/>
        <v>61152</v>
      </c>
      <c r="S18" s="5">
        <f t="shared" si="4"/>
        <v>165360</v>
      </c>
      <c r="T18" s="5">
        <f t="shared" si="4"/>
        <v>145080</v>
      </c>
      <c r="U18" s="5">
        <f t="shared" si="5"/>
        <v>310440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4992</v>
      </c>
      <c r="E19" s="3">
        <v>7488</v>
      </c>
      <c r="F19" s="3">
        <f t="shared" si="0"/>
        <v>12480</v>
      </c>
      <c r="G19" s="3">
        <v>0</v>
      </c>
      <c r="H19" s="3">
        <v>0</v>
      </c>
      <c r="I19" s="3">
        <f t="shared" si="1"/>
        <v>0</v>
      </c>
      <c r="J19" s="3">
        <v>14976</v>
      </c>
      <c r="K19" s="3">
        <v>0</v>
      </c>
      <c r="L19" s="3">
        <f t="shared" si="6"/>
        <v>14976</v>
      </c>
      <c r="M19" s="3">
        <v>0</v>
      </c>
      <c r="N19" s="3">
        <v>7800</v>
      </c>
      <c r="O19" s="3">
        <f t="shared" si="2"/>
        <v>7800</v>
      </c>
      <c r="P19" s="3">
        <v>34944</v>
      </c>
      <c r="Q19" s="3">
        <v>0</v>
      </c>
      <c r="R19" s="3">
        <f t="shared" si="3"/>
        <v>34944</v>
      </c>
      <c r="S19" s="5">
        <f t="shared" si="4"/>
        <v>54912</v>
      </c>
      <c r="T19" s="5">
        <f t="shared" si="4"/>
        <v>15288</v>
      </c>
      <c r="U19" s="5">
        <f t="shared" si="5"/>
        <v>70200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12480</v>
      </c>
      <c r="E20" s="3">
        <v>2496</v>
      </c>
      <c r="F20" s="3">
        <f t="shared" si="0"/>
        <v>14976</v>
      </c>
      <c r="G20" s="3">
        <v>5616</v>
      </c>
      <c r="H20" s="3">
        <v>5616</v>
      </c>
      <c r="I20" s="3">
        <f t="shared" si="1"/>
        <v>11232</v>
      </c>
      <c r="J20" s="3">
        <v>37440</v>
      </c>
      <c r="K20" s="3">
        <v>52416</v>
      </c>
      <c r="L20" s="3">
        <f t="shared" si="6"/>
        <v>89856</v>
      </c>
      <c r="M20" s="3">
        <v>265200</v>
      </c>
      <c r="N20" s="3">
        <v>195000</v>
      </c>
      <c r="O20" s="3">
        <f t="shared" si="2"/>
        <v>460200</v>
      </c>
      <c r="P20" s="3">
        <v>550368</v>
      </c>
      <c r="Q20" s="3">
        <v>847392</v>
      </c>
      <c r="R20" s="3">
        <f t="shared" si="3"/>
        <v>1397760</v>
      </c>
      <c r="S20" s="5">
        <f t="shared" si="4"/>
        <v>871104</v>
      </c>
      <c r="T20" s="5">
        <f t="shared" si="4"/>
        <v>1102920</v>
      </c>
      <c r="U20" s="5">
        <f t="shared" si="5"/>
        <v>1974024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2496</v>
      </c>
      <c r="E21" s="3">
        <v>0</v>
      </c>
      <c r="F21" s="3">
        <f t="shared" si="0"/>
        <v>2496</v>
      </c>
      <c r="G21" s="3">
        <v>0</v>
      </c>
      <c r="H21" s="3">
        <v>5616</v>
      </c>
      <c r="I21" s="3">
        <f>SUM(G21:H21)</f>
        <v>5616</v>
      </c>
      <c r="J21" s="3">
        <v>44928</v>
      </c>
      <c r="K21" s="3">
        <v>22464</v>
      </c>
      <c r="L21" s="3">
        <f t="shared" si="6"/>
        <v>67392</v>
      </c>
      <c r="M21" s="3">
        <v>265200</v>
      </c>
      <c r="N21" s="3">
        <v>280800</v>
      </c>
      <c r="O21" s="3">
        <f t="shared" si="2"/>
        <v>546000</v>
      </c>
      <c r="P21" s="3">
        <v>34944</v>
      </c>
      <c r="Q21" s="3">
        <v>26208</v>
      </c>
      <c r="R21" s="3">
        <f t="shared" si="3"/>
        <v>61152</v>
      </c>
      <c r="S21" s="5">
        <f t="shared" si="4"/>
        <v>347568</v>
      </c>
      <c r="T21" s="5">
        <f t="shared" si="4"/>
        <v>335088</v>
      </c>
      <c r="U21" s="5">
        <f t="shared" si="5"/>
        <v>682656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2496</v>
      </c>
      <c r="E22" s="3">
        <v>0</v>
      </c>
      <c r="F22" s="3">
        <f t="shared" si="0"/>
        <v>2496</v>
      </c>
      <c r="G22" s="3">
        <v>0</v>
      </c>
      <c r="H22" s="3">
        <v>11232</v>
      </c>
      <c r="I22" s="3">
        <f>SUM(G22:H22)</f>
        <v>11232</v>
      </c>
      <c r="J22" s="3">
        <v>7488</v>
      </c>
      <c r="K22" s="3">
        <v>7488</v>
      </c>
      <c r="L22" s="3">
        <f t="shared" si="6"/>
        <v>14976</v>
      </c>
      <c r="M22" s="3">
        <v>46800</v>
      </c>
      <c r="N22" s="3">
        <v>0</v>
      </c>
      <c r="O22" s="3">
        <f t="shared" si="2"/>
        <v>46800</v>
      </c>
      <c r="P22" s="3">
        <v>200928</v>
      </c>
      <c r="Q22" s="3">
        <v>113568</v>
      </c>
      <c r="R22" s="3">
        <f t="shared" si="3"/>
        <v>314496</v>
      </c>
      <c r="S22" s="5">
        <f t="shared" si="4"/>
        <v>257712</v>
      </c>
      <c r="T22" s="5">
        <f t="shared" si="4"/>
        <v>132288</v>
      </c>
      <c r="U22" s="5">
        <f t="shared" si="5"/>
        <v>390000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82368</v>
      </c>
      <c r="E24" s="5">
        <f t="shared" si="7"/>
        <v>59904</v>
      </c>
      <c r="F24" s="5">
        <f t="shared" si="7"/>
        <v>142272</v>
      </c>
      <c r="G24" s="5">
        <f t="shared" si="7"/>
        <v>89856</v>
      </c>
      <c r="H24" s="5">
        <f t="shared" si="7"/>
        <v>61776</v>
      </c>
      <c r="I24" s="5">
        <f t="shared" si="7"/>
        <v>151632</v>
      </c>
      <c r="J24" s="5">
        <f t="shared" si="7"/>
        <v>247104</v>
      </c>
      <c r="K24" s="5">
        <f t="shared" si="7"/>
        <v>284544</v>
      </c>
      <c r="L24" s="5">
        <f t="shared" si="7"/>
        <v>531648</v>
      </c>
      <c r="M24" s="5">
        <f t="shared" si="7"/>
        <v>1318200</v>
      </c>
      <c r="N24" s="5">
        <f t="shared" si="7"/>
        <v>998400</v>
      </c>
      <c r="O24" s="5">
        <f t="shared" si="7"/>
        <v>2316600</v>
      </c>
      <c r="P24" s="5">
        <f t="shared" si="7"/>
        <v>1607424</v>
      </c>
      <c r="Q24" s="5">
        <f t="shared" si="7"/>
        <v>2201472</v>
      </c>
      <c r="R24" s="5">
        <f t="shared" si="7"/>
        <v>3808896</v>
      </c>
      <c r="S24" s="5">
        <f t="shared" si="4"/>
        <v>3344952</v>
      </c>
      <c r="T24" s="5">
        <f t="shared" si="4"/>
        <v>3606096</v>
      </c>
      <c r="U24" s="5">
        <f t="shared" si="5"/>
        <v>6951048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145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143</v>
      </c>
      <c r="E5" s="58" t="s">
        <v>144</v>
      </c>
      <c r="F5" s="60"/>
      <c r="G5" s="58" t="s">
        <v>143</v>
      </c>
      <c r="H5" s="58" t="s">
        <v>144</v>
      </c>
      <c r="I5" s="62"/>
      <c r="J5" s="58" t="s">
        <v>143</v>
      </c>
      <c r="K5" s="58" t="s">
        <v>144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3744</v>
      </c>
      <c r="E6" s="4">
        <v>9672</v>
      </c>
      <c r="F6" s="11"/>
      <c r="G6" s="4">
        <v>3744</v>
      </c>
      <c r="H6" s="4">
        <v>9672</v>
      </c>
      <c r="I6" s="12"/>
      <c r="J6" s="4">
        <v>26.086999893188477</v>
      </c>
      <c r="K6" s="4">
        <v>75.61000061035156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7488</v>
      </c>
      <c r="E7" s="4">
        <v>0</v>
      </c>
      <c r="F7" s="11"/>
      <c r="G7" s="4">
        <v>14976</v>
      </c>
      <c r="H7" s="4">
        <v>0</v>
      </c>
      <c r="I7" s="12"/>
      <c r="J7" s="4">
        <v>52.17399978637695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624</v>
      </c>
      <c r="E8" s="4">
        <v>312</v>
      </c>
      <c r="F8" s="11"/>
      <c r="G8" s="4">
        <v>1872</v>
      </c>
      <c r="H8" s="4">
        <v>936</v>
      </c>
      <c r="I8" s="12"/>
      <c r="J8" s="4">
        <v>4.3480000495910645</v>
      </c>
      <c r="K8" s="4">
        <v>2.438999891281128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2184</v>
      </c>
      <c r="E9" s="4">
        <v>2184</v>
      </c>
      <c r="F9" s="11"/>
      <c r="G9" s="4">
        <v>4368</v>
      </c>
      <c r="H9" s="4">
        <v>4368</v>
      </c>
      <c r="I9" s="12"/>
      <c r="J9" s="4">
        <v>15.217000007629395</v>
      </c>
      <c r="K9" s="4">
        <v>17.072999954223633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312</v>
      </c>
      <c r="E10" s="4">
        <v>624</v>
      </c>
      <c r="F10" s="11"/>
      <c r="G10" s="4">
        <v>936</v>
      </c>
      <c r="H10" s="4">
        <v>1872</v>
      </c>
      <c r="I10" s="12"/>
      <c r="J10" s="4">
        <v>2.1740000247955322</v>
      </c>
      <c r="K10" s="4">
        <v>4.877999782562256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14352</v>
      </c>
      <c r="E16" s="6">
        <f>SUM(E6:E15)</f>
        <v>12792</v>
      </c>
      <c r="F16" s="11"/>
      <c r="G16" s="6">
        <f>SUM(G6:G15)</f>
        <v>25896</v>
      </c>
      <c r="H16" s="6">
        <f>SUM(H6:H15)</f>
        <v>16848</v>
      </c>
      <c r="I16" s="12"/>
      <c r="J16" s="6">
        <f>SUM(J6:J15)</f>
        <v>99.99999976158142</v>
      </c>
      <c r="K16" s="6">
        <f>SUM(K6:K15)</f>
        <v>100.00000023841858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3.140625" style="0" customWidth="1"/>
  </cols>
  <sheetData>
    <row r="1" spans="1:46" ht="12.75">
      <c r="A1" s="11"/>
      <c r="B1" s="11"/>
      <c r="C1" s="19" t="s">
        <v>145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3"/>
      <c r="B3" s="63"/>
      <c r="C3" s="64" t="s">
        <v>146</v>
      </c>
      <c r="D3" s="64"/>
      <c r="E3" s="64"/>
      <c r="F3" s="64"/>
      <c r="G3" s="64"/>
      <c r="H3" s="64"/>
      <c r="I3" s="64"/>
      <c r="J3" s="64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32.25" customHeight="1">
      <c r="A4" s="63"/>
      <c r="B4" s="63"/>
      <c r="C4" s="65" t="s">
        <v>147</v>
      </c>
      <c r="D4" s="66"/>
      <c r="E4" s="66"/>
      <c r="F4" s="66"/>
      <c r="G4" s="66"/>
      <c r="H4" s="66"/>
      <c r="I4" s="66"/>
      <c r="J4" s="66"/>
      <c r="K4" s="66"/>
      <c r="L4" s="66"/>
      <c r="M4" s="63"/>
      <c r="N4" s="63"/>
      <c r="O4" s="63"/>
      <c r="P4" s="63"/>
      <c r="Q4" s="63"/>
      <c r="R4" s="63"/>
      <c r="S4" s="63"/>
      <c r="T4" s="63"/>
      <c r="U4" s="63"/>
    </row>
    <row r="5" spans="1:21" ht="12" customHeight="1">
      <c r="A5" s="63"/>
      <c r="B5" s="63"/>
      <c r="C5" s="67"/>
      <c r="D5" s="68"/>
      <c r="E5" s="68"/>
      <c r="F5" s="68"/>
      <c r="G5" s="68"/>
      <c r="H5" s="68"/>
      <c r="I5" s="68"/>
      <c r="J5" s="68"/>
      <c r="K5" s="68"/>
      <c r="L5" s="68"/>
      <c r="M5" s="63"/>
      <c r="N5" s="63"/>
      <c r="O5" s="63"/>
      <c r="P5" s="63"/>
      <c r="Q5" s="63"/>
      <c r="R5" s="63"/>
      <c r="S5" s="63"/>
      <c r="T5" s="63"/>
      <c r="U5" s="63"/>
    </row>
    <row r="6" spans="1:21" ht="12.75" customHeight="1">
      <c r="A6" s="63"/>
      <c r="B6" s="63"/>
      <c r="C6" s="69" t="s">
        <v>148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46" ht="12.75">
      <c r="A7" s="11"/>
      <c r="B7" s="11"/>
      <c r="C7" s="31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1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31" t="s">
        <v>132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31" t="s">
        <v>133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31" t="s">
        <v>134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31" t="s">
        <v>135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31" t="s">
        <v>136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11"/>
      <c r="C14" s="31" t="s">
        <v>137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11"/>
      <c r="C15" s="31" t="s">
        <v>138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11"/>
      <c r="C16" s="31" t="s">
        <v>139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11"/>
      <c r="C17" s="31" t="s">
        <v>140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11"/>
      <c r="C18" s="31" t="s">
        <v>141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11"/>
      <c r="C19" s="31" t="s">
        <v>142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11"/>
      <c r="C20" s="1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5.75">
      <c r="A21" s="11"/>
      <c r="B21" s="11"/>
      <c r="C21" s="11"/>
      <c r="D21" s="33"/>
      <c r="E21" s="33"/>
      <c r="F21" s="33"/>
      <c r="G21" s="33"/>
      <c r="H21" s="33"/>
      <c r="I21" s="33"/>
      <c r="J21" s="33"/>
      <c r="K21" s="49" t="s">
        <v>53</v>
      </c>
      <c r="L21" s="33"/>
      <c r="M21" s="33"/>
      <c r="N21" s="33"/>
      <c r="O21" s="33"/>
      <c r="P21" s="33"/>
      <c r="Q21" s="33"/>
      <c r="R21" s="33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11"/>
      <c r="C22" s="11"/>
      <c r="D22" s="33"/>
      <c r="E22" s="36" t="s">
        <v>6</v>
      </c>
      <c r="F22" s="37"/>
      <c r="G22" s="34"/>
      <c r="H22" s="44" t="s">
        <v>8</v>
      </c>
      <c r="I22" s="45"/>
      <c r="J22" s="40"/>
      <c r="K22" s="36" t="s">
        <v>9</v>
      </c>
      <c r="L22" s="40"/>
      <c r="M22" s="34"/>
      <c r="N22" s="44" t="s">
        <v>10</v>
      </c>
      <c r="O22" s="45"/>
      <c r="P22" s="38"/>
      <c r="Q22" s="39" t="s">
        <v>11</v>
      </c>
      <c r="R22" s="4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11"/>
      <c r="C23" s="11"/>
      <c r="D23" s="35"/>
      <c r="E23" s="25" t="s">
        <v>7</v>
      </c>
      <c r="F23" s="43"/>
      <c r="G23" s="42"/>
      <c r="H23" s="25" t="s">
        <v>42</v>
      </c>
      <c r="I23" s="33"/>
      <c r="J23" s="33"/>
      <c r="K23" s="25" t="s">
        <v>43</v>
      </c>
      <c r="L23" s="33"/>
      <c r="M23" s="34"/>
      <c r="N23" s="46" t="s">
        <v>44</v>
      </c>
      <c r="O23" s="45"/>
      <c r="P23" s="33"/>
      <c r="Q23" s="47" t="s">
        <v>45</v>
      </c>
      <c r="R23" s="33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38.25">
      <c r="A24" s="11"/>
      <c r="B24" s="7" t="s">
        <v>0</v>
      </c>
      <c r="C24" s="7" t="s">
        <v>114</v>
      </c>
      <c r="D24" s="61" t="s">
        <v>143</v>
      </c>
      <c r="E24" s="61" t="s">
        <v>144</v>
      </c>
      <c r="F24" s="61" t="s">
        <v>4</v>
      </c>
      <c r="G24" s="61" t="s">
        <v>143</v>
      </c>
      <c r="H24" s="61" t="s">
        <v>144</v>
      </c>
      <c r="I24" s="61" t="s">
        <v>4</v>
      </c>
      <c r="J24" s="61" t="s">
        <v>143</v>
      </c>
      <c r="K24" s="61" t="s">
        <v>144</v>
      </c>
      <c r="L24" s="61" t="s">
        <v>4</v>
      </c>
      <c r="M24" s="61" t="s">
        <v>143</v>
      </c>
      <c r="N24" s="61" t="s">
        <v>144</v>
      </c>
      <c r="O24" s="61" t="s">
        <v>4</v>
      </c>
      <c r="P24" s="61" t="s">
        <v>143</v>
      </c>
      <c r="Q24" s="61" t="s">
        <v>144</v>
      </c>
      <c r="R24" s="61" t="s">
        <v>4</v>
      </c>
      <c r="S24" s="61" t="str">
        <f>P24&amp;" Total"</f>
        <v>NORTH-BOUND Total</v>
      </c>
      <c r="T24" s="61" t="str">
        <f>Q24&amp;" Total"</f>
        <v>SOUTH-BOUND Total</v>
      </c>
      <c r="U24" s="61" t="s">
        <v>4</v>
      </c>
      <c r="V24" s="7" t="s">
        <v>114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>
        <v>1075</v>
      </c>
      <c r="C25" s="3" t="s">
        <v>130</v>
      </c>
      <c r="D25" s="3">
        <v>2496</v>
      </c>
      <c r="E25" s="3">
        <v>2496</v>
      </c>
      <c r="F25" s="3">
        <f>SUM(D25:E25)</f>
        <v>4992</v>
      </c>
      <c r="G25" s="3">
        <v>0</v>
      </c>
      <c r="H25" s="3">
        <v>0</v>
      </c>
      <c r="I25" s="3">
        <f>SUM(G25:H25)</f>
        <v>0</v>
      </c>
      <c r="J25" s="3">
        <v>0</v>
      </c>
      <c r="K25" s="3">
        <v>7488</v>
      </c>
      <c r="L25" s="3">
        <f>SUM(J25:K25)</f>
        <v>7488</v>
      </c>
      <c r="M25" s="3">
        <v>39000</v>
      </c>
      <c r="N25" s="3">
        <v>15600</v>
      </c>
      <c r="O25" s="3">
        <f>SUM(M25:N25)</f>
        <v>54600</v>
      </c>
      <c r="P25" s="3">
        <v>0</v>
      </c>
      <c r="Q25" s="3">
        <v>0</v>
      </c>
      <c r="R25" s="3">
        <f>SUM(P25:Q25)</f>
        <v>0</v>
      </c>
      <c r="S25" s="5">
        <f>D25+G25+J25+M25+P25</f>
        <v>41496</v>
      </c>
      <c r="T25" s="5">
        <f>E25+H25+K25+N25+Q25</f>
        <v>25584</v>
      </c>
      <c r="U25" s="5">
        <f>S25+T25</f>
        <v>67080</v>
      </c>
      <c r="V25" s="3" t="s">
        <v>130</v>
      </c>
      <c r="W25" s="11" t="s">
        <v>149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>
        <v>1170</v>
      </c>
      <c r="C26" s="3" t="s">
        <v>131</v>
      </c>
      <c r="D26" s="3">
        <v>0</v>
      </c>
      <c r="E26" s="3">
        <v>0</v>
      </c>
      <c r="F26" s="3">
        <f aca="true" t="shared" si="0" ref="F26:F50">SUM(D26:E26)</f>
        <v>0</v>
      </c>
      <c r="G26" s="3">
        <v>5616</v>
      </c>
      <c r="H26" s="3">
        <v>0</v>
      </c>
      <c r="I26" s="3">
        <f aca="true" t="shared" si="1" ref="I26:I38">SUM(G26:H26)</f>
        <v>5616</v>
      </c>
      <c r="J26" s="3">
        <v>0</v>
      </c>
      <c r="K26" s="3">
        <v>0</v>
      </c>
      <c r="L26" s="3">
        <f>SUM(J26:K26)</f>
        <v>0</v>
      </c>
      <c r="M26" s="3">
        <v>7800</v>
      </c>
      <c r="N26" s="3">
        <v>7800</v>
      </c>
      <c r="O26" s="3">
        <f aca="true" t="shared" si="2" ref="O26:O50">SUM(M26:N26)</f>
        <v>15600</v>
      </c>
      <c r="P26" s="3">
        <v>34944</v>
      </c>
      <c r="Q26" s="3">
        <v>34944</v>
      </c>
      <c r="R26" s="3">
        <f aca="true" t="shared" si="3" ref="R26:R50">SUM(P26:Q26)</f>
        <v>69888</v>
      </c>
      <c r="S26" s="5">
        <f aca="true" t="shared" si="4" ref="S26:T51">D26+G26+J26+M26+P26</f>
        <v>48360</v>
      </c>
      <c r="T26" s="5">
        <f t="shared" si="4"/>
        <v>42744</v>
      </c>
      <c r="U26" s="5">
        <f aca="true" t="shared" si="5" ref="U26:U51">S26+T26</f>
        <v>91104</v>
      </c>
      <c r="V26" s="3" t="s">
        <v>131</v>
      </c>
      <c r="W26" s="11" t="s">
        <v>149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>
        <v>1202</v>
      </c>
      <c r="C27" s="3" t="s">
        <v>132</v>
      </c>
      <c r="D27" s="3">
        <v>0</v>
      </c>
      <c r="E27" s="3">
        <v>2496</v>
      </c>
      <c r="F27" s="3">
        <f t="shared" si="0"/>
        <v>2496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>SUM(J27:K27)</f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2496</v>
      </c>
      <c r="U27" s="5">
        <f t="shared" si="5"/>
        <v>2496</v>
      </c>
      <c r="V27" s="3" t="s">
        <v>132</v>
      </c>
      <c r="W27" s="11" t="s">
        <v>149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>
        <v>1203</v>
      </c>
      <c r="C28" s="3" t="s">
        <v>133</v>
      </c>
      <c r="D28" s="3">
        <v>2496</v>
      </c>
      <c r="E28" s="3">
        <v>0</v>
      </c>
      <c r="F28" s="3">
        <f t="shared" si="0"/>
        <v>2496</v>
      </c>
      <c r="G28" s="3">
        <v>0</v>
      </c>
      <c r="H28" s="3">
        <v>0</v>
      </c>
      <c r="I28" s="3">
        <f t="shared" si="1"/>
        <v>0</v>
      </c>
      <c r="J28" s="3">
        <v>7488</v>
      </c>
      <c r="K28" s="3">
        <v>59904</v>
      </c>
      <c r="L28" s="3">
        <f>SUM(J28:K28)</f>
        <v>67392</v>
      </c>
      <c r="M28" s="3">
        <v>171600</v>
      </c>
      <c r="N28" s="3">
        <v>62400</v>
      </c>
      <c r="O28" s="3">
        <f t="shared" si="2"/>
        <v>234000</v>
      </c>
      <c r="P28" s="3">
        <v>139776</v>
      </c>
      <c r="Q28" s="3">
        <v>262080</v>
      </c>
      <c r="R28" s="3">
        <f t="shared" si="3"/>
        <v>401856</v>
      </c>
      <c r="S28" s="5">
        <f t="shared" si="4"/>
        <v>321360</v>
      </c>
      <c r="T28" s="5">
        <f t="shared" si="4"/>
        <v>384384</v>
      </c>
      <c r="U28" s="5">
        <f t="shared" si="5"/>
        <v>705744</v>
      </c>
      <c r="V28" s="3" t="s">
        <v>133</v>
      </c>
      <c r="W28" s="11" t="s">
        <v>149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>
        <v>1268</v>
      </c>
      <c r="C29" s="3" t="s">
        <v>134</v>
      </c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7488</v>
      </c>
      <c r="K29" s="3">
        <v>7488</v>
      </c>
      <c r="L29" s="3">
        <f>SUM(J29:K29)</f>
        <v>14976</v>
      </c>
      <c r="M29" s="3">
        <v>0</v>
      </c>
      <c r="N29" s="3">
        <v>7800</v>
      </c>
      <c r="O29" s="3">
        <f t="shared" si="2"/>
        <v>7800</v>
      </c>
      <c r="P29" s="3">
        <v>0</v>
      </c>
      <c r="Q29" s="3">
        <v>0</v>
      </c>
      <c r="R29" s="3">
        <f t="shared" si="3"/>
        <v>0</v>
      </c>
      <c r="S29" s="5">
        <f t="shared" si="4"/>
        <v>7488</v>
      </c>
      <c r="T29" s="5">
        <f t="shared" si="4"/>
        <v>15288</v>
      </c>
      <c r="U29" s="5">
        <f t="shared" si="5"/>
        <v>22776</v>
      </c>
      <c r="V29" s="3" t="s">
        <v>134</v>
      </c>
      <c r="W29" s="11" t="s">
        <v>149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>
        <v>1760</v>
      </c>
      <c r="C30" s="3" t="s">
        <v>135</v>
      </c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aca="true" t="shared" si="6" ref="L30:L50">SUM(J30:K30)</f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 t="s">
        <v>135</v>
      </c>
      <c r="W30" s="11" t="s">
        <v>149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>
        <v>1824</v>
      </c>
      <c r="C31" s="3" t="s">
        <v>136</v>
      </c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f t="shared" si="6"/>
        <v>0</v>
      </c>
      <c r="M31" s="3">
        <v>7800</v>
      </c>
      <c r="N31" s="3">
        <v>0</v>
      </c>
      <c r="O31" s="3">
        <f t="shared" si="2"/>
        <v>7800</v>
      </c>
      <c r="P31" s="3">
        <v>0</v>
      </c>
      <c r="Q31" s="3">
        <v>0</v>
      </c>
      <c r="R31" s="3">
        <f t="shared" si="3"/>
        <v>0</v>
      </c>
      <c r="S31" s="5">
        <f t="shared" si="4"/>
        <v>7800</v>
      </c>
      <c r="T31" s="5">
        <f t="shared" si="4"/>
        <v>0</v>
      </c>
      <c r="U31" s="5">
        <f t="shared" si="5"/>
        <v>7800</v>
      </c>
      <c r="V31" s="3" t="s">
        <v>136</v>
      </c>
      <c r="W31" s="11" t="s">
        <v>149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>
        <v>1830</v>
      </c>
      <c r="C32" s="3" t="s">
        <v>137</v>
      </c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 t="shared" si="1"/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17472</v>
      </c>
      <c r="R32" s="3">
        <f t="shared" si="3"/>
        <v>17472</v>
      </c>
      <c r="S32" s="5">
        <f t="shared" si="4"/>
        <v>0</v>
      </c>
      <c r="T32" s="5">
        <f t="shared" si="4"/>
        <v>17472</v>
      </c>
      <c r="U32" s="5">
        <f t="shared" si="5"/>
        <v>17472</v>
      </c>
      <c r="V32" s="3" t="s">
        <v>137</v>
      </c>
      <c r="W32" s="11" t="s">
        <v>149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>
        <v>1999</v>
      </c>
      <c r="C33" s="3" t="s">
        <v>138</v>
      </c>
      <c r="D33" s="3">
        <v>0</v>
      </c>
      <c r="E33" s="3">
        <v>0</v>
      </c>
      <c r="F33" s="3">
        <f t="shared" si="0"/>
        <v>0</v>
      </c>
      <c r="G33" s="3">
        <v>0</v>
      </c>
      <c r="H33" s="3">
        <v>0</v>
      </c>
      <c r="I33" s="3">
        <f t="shared" si="1"/>
        <v>0</v>
      </c>
      <c r="J33" s="3">
        <v>0</v>
      </c>
      <c r="K33" s="3">
        <v>0</v>
      </c>
      <c r="L33" s="3">
        <f t="shared" si="6"/>
        <v>0</v>
      </c>
      <c r="M33" s="3">
        <v>15600</v>
      </c>
      <c r="N33" s="3">
        <v>15600</v>
      </c>
      <c r="O33" s="3">
        <f t="shared" si="2"/>
        <v>31200</v>
      </c>
      <c r="P33" s="3">
        <v>8736</v>
      </c>
      <c r="Q33" s="3">
        <v>8736</v>
      </c>
      <c r="R33" s="3">
        <f t="shared" si="3"/>
        <v>17472</v>
      </c>
      <c r="S33" s="5">
        <f t="shared" si="4"/>
        <v>24336</v>
      </c>
      <c r="T33" s="5">
        <f t="shared" si="4"/>
        <v>24336</v>
      </c>
      <c r="U33" s="5">
        <f t="shared" si="5"/>
        <v>48672</v>
      </c>
      <c r="V33" s="3" t="s">
        <v>138</v>
      </c>
      <c r="W33" s="11" t="s">
        <v>149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>
        <v>2014</v>
      </c>
      <c r="C34" s="3" t="s">
        <v>139</v>
      </c>
      <c r="D34" s="3">
        <v>0</v>
      </c>
      <c r="E34" s="3">
        <v>0</v>
      </c>
      <c r="F34" s="3">
        <f t="shared" si="0"/>
        <v>0</v>
      </c>
      <c r="G34" s="3">
        <v>0</v>
      </c>
      <c r="H34" s="3">
        <v>0</v>
      </c>
      <c r="I34" s="3">
        <f t="shared" si="1"/>
        <v>0</v>
      </c>
      <c r="J34" s="3">
        <v>7488</v>
      </c>
      <c r="K34" s="3">
        <v>7488</v>
      </c>
      <c r="L34" s="3">
        <f t="shared" si="6"/>
        <v>14976</v>
      </c>
      <c r="M34" s="3">
        <v>0</v>
      </c>
      <c r="N34" s="3">
        <v>0</v>
      </c>
      <c r="O34" s="3">
        <f t="shared" si="2"/>
        <v>0</v>
      </c>
      <c r="P34" s="3">
        <v>0</v>
      </c>
      <c r="Q34" s="3">
        <v>0</v>
      </c>
      <c r="R34" s="3">
        <f t="shared" si="3"/>
        <v>0</v>
      </c>
      <c r="S34" s="5">
        <f t="shared" si="4"/>
        <v>7488</v>
      </c>
      <c r="T34" s="5">
        <f t="shared" si="4"/>
        <v>7488</v>
      </c>
      <c r="U34" s="5">
        <f t="shared" si="5"/>
        <v>14976</v>
      </c>
      <c r="V34" s="3" t="s">
        <v>139</v>
      </c>
      <c r="W34" s="11" t="s">
        <v>149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>
        <v>2187</v>
      </c>
      <c r="C35" s="3" t="s">
        <v>140</v>
      </c>
      <c r="D35" s="3">
        <v>0</v>
      </c>
      <c r="E35" s="3">
        <v>0</v>
      </c>
      <c r="F35" s="3">
        <f t="shared" si="0"/>
        <v>0</v>
      </c>
      <c r="G35" s="3">
        <v>0</v>
      </c>
      <c r="H35" s="3">
        <v>0</v>
      </c>
      <c r="I35" s="3">
        <f t="shared" si="1"/>
        <v>0</v>
      </c>
      <c r="J35" s="3">
        <v>7488</v>
      </c>
      <c r="K35" s="3">
        <v>0</v>
      </c>
      <c r="L35" s="3">
        <f t="shared" si="6"/>
        <v>7488</v>
      </c>
      <c r="M35" s="3">
        <v>7800</v>
      </c>
      <c r="N35" s="3">
        <v>0</v>
      </c>
      <c r="O35" s="3">
        <f t="shared" si="2"/>
        <v>7800</v>
      </c>
      <c r="P35" s="3">
        <v>0</v>
      </c>
      <c r="Q35" s="3">
        <v>0</v>
      </c>
      <c r="R35" s="3">
        <f t="shared" si="3"/>
        <v>0</v>
      </c>
      <c r="S35" s="5">
        <f t="shared" si="4"/>
        <v>15288</v>
      </c>
      <c r="T35" s="5">
        <f t="shared" si="4"/>
        <v>0</v>
      </c>
      <c r="U35" s="5">
        <f t="shared" si="5"/>
        <v>15288</v>
      </c>
      <c r="V35" s="3" t="s">
        <v>140</v>
      </c>
      <c r="W35" s="11" t="s">
        <v>149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>
        <v>3257</v>
      </c>
      <c r="C36" s="3" t="s">
        <v>141</v>
      </c>
      <c r="D36" s="3">
        <v>0</v>
      </c>
      <c r="E36" s="3">
        <v>0</v>
      </c>
      <c r="F36" s="3">
        <f t="shared" si="0"/>
        <v>0</v>
      </c>
      <c r="G36" s="3">
        <v>0</v>
      </c>
      <c r="H36" s="3">
        <v>0</v>
      </c>
      <c r="I36" s="3">
        <f t="shared" si="1"/>
        <v>0</v>
      </c>
      <c r="J36" s="3">
        <v>0</v>
      </c>
      <c r="K36" s="3">
        <v>0</v>
      </c>
      <c r="L36" s="3">
        <f t="shared" si="6"/>
        <v>0</v>
      </c>
      <c r="M36" s="3">
        <v>0</v>
      </c>
      <c r="N36" s="3">
        <v>0</v>
      </c>
      <c r="O36" s="3">
        <f t="shared" si="2"/>
        <v>0</v>
      </c>
      <c r="P36" s="3">
        <v>17472</v>
      </c>
      <c r="Q36" s="3">
        <v>0</v>
      </c>
      <c r="R36" s="3">
        <f t="shared" si="3"/>
        <v>17472</v>
      </c>
      <c r="S36" s="5">
        <f t="shared" si="4"/>
        <v>17472</v>
      </c>
      <c r="T36" s="5">
        <f t="shared" si="4"/>
        <v>0</v>
      </c>
      <c r="U36" s="5">
        <f t="shared" si="5"/>
        <v>17472</v>
      </c>
      <c r="V36" s="3" t="s">
        <v>141</v>
      </c>
      <c r="W36" s="11" t="s">
        <v>149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>
        <v>3375</v>
      </c>
      <c r="C37" s="3" t="s">
        <v>142</v>
      </c>
      <c r="D37" s="3">
        <v>0</v>
      </c>
      <c r="E37" s="3">
        <v>2496</v>
      </c>
      <c r="F37" s="3">
        <f t="shared" si="0"/>
        <v>2496</v>
      </c>
      <c r="G37" s="3">
        <v>0</v>
      </c>
      <c r="H37" s="3">
        <v>0</v>
      </c>
      <c r="I37" s="3">
        <f t="shared" si="1"/>
        <v>0</v>
      </c>
      <c r="J37" s="3">
        <v>0</v>
      </c>
      <c r="K37" s="3">
        <v>0</v>
      </c>
      <c r="L37" s="3">
        <f t="shared" si="6"/>
        <v>0</v>
      </c>
      <c r="M37" s="3">
        <v>0</v>
      </c>
      <c r="N37" s="3">
        <v>0</v>
      </c>
      <c r="O37" s="3">
        <f t="shared" si="2"/>
        <v>0</v>
      </c>
      <c r="P37" s="3">
        <v>0</v>
      </c>
      <c r="Q37" s="3">
        <v>0</v>
      </c>
      <c r="R37" s="3">
        <f t="shared" si="3"/>
        <v>0</v>
      </c>
      <c r="S37" s="5">
        <f t="shared" si="4"/>
        <v>0</v>
      </c>
      <c r="T37" s="5">
        <f t="shared" si="4"/>
        <v>2496</v>
      </c>
      <c r="U37" s="5">
        <f t="shared" si="5"/>
        <v>2496</v>
      </c>
      <c r="V37" s="3" t="s">
        <v>142</v>
      </c>
      <c r="W37" s="11" t="s">
        <v>149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0"/>
        <v>0</v>
      </c>
      <c r="G38" s="3">
        <v>0</v>
      </c>
      <c r="H38" s="3">
        <v>0</v>
      </c>
      <c r="I38" s="3">
        <f t="shared" si="1"/>
        <v>0</v>
      </c>
      <c r="J38" s="3">
        <v>0</v>
      </c>
      <c r="K38" s="3">
        <v>0</v>
      </c>
      <c r="L38" s="3">
        <f t="shared" si="6"/>
        <v>0</v>
      </c>
      <c r="M38" s="3">
        <v>0</v>
      </c>
      <c r="N38" s="3">
        <v>0</v>
      </c>
      <c r="O38" s="3">
        <f t="shared" si="2"/>
        <v>0</v>
      </c>
      <c r="P38" s="3">
        <v>0</v>
      </c>
      <c r="Q38" s="3">
        <v>0</v>
      </c>
      <c r="R38" s="3">
        <f t="shared" si="3"/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 t="shared" si="6"/>
        <v>0</v>
      </c>
      <c r="M39" s="3">
        <v>0</v>
      </c>
      <c r="N39" s="3">
        <v>0</v>
      </c>
      <c r="O39" s="3">
        <f t="shared" si="2"/>
        <v>0</v>
      </c>
      <c r="P39" s="3">
        <v>0</v>
      </c>
      <c r="Q39" s="3">
        <v>0</v>
      </c>
      <c r="R39" s="3">
        <f t="shared" si="3"/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 t="shared" si="6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3"/>
      <c r="D41" s="3">
        <v>0</v>
      </c>
      <c r="E41" s="3">
        <v>0</v>
      </c>
      <c r="F41" s="3">
        <f aca="true" t="shared" si="7" ref="F41:F49">SUM(D41:E41)</f>
        <v>0</v>
      </c>
      <c r="G41" s="3">
        <v>0</v>
      </c>
      <c r="H41" s="3">
        <v>0</v>
      </c>
      <c r="I41" s="3">
        <f aca="true" t="shared" si="8" ref="I41:I49">SUM(G41:H41)</f>
        <v>0</v>
      </c>
      <c r="J41" s="3">
        <v>0</v>
      </c>
      <c r="K41" s="3">
        <v>0</v>
      </c>
      <c r="L41" s="3">
        <f aca="true" t="shared" si="9" ref="L41:L49">SUM(J41:K41)</f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/>
      <c r="C42" s="3"/>
      <c r="D42" s="3">
        <v>0</v>
      </c>
      <c r="E42" s="3">
        <v>0</v>
      </c>
      <c r="F42" s="3">
        <f t="shared" si="7"/>
        <v>0</v>
      </c>
      <c r="G42" s="3">
        <v>0</v>
      </c>
      <c r="H42" s="3">
        <v>0</v>
      </c>
      <c r="I42" s="3">
        <f t="shared" si="8"/>
        <v>0</v>
      </c>
      <c r="J42" s="3">
        <v>0</v>
      </c>
      <c r="K42" s="3">
        <v>0</v>
      </c>
      <c r="L42" s="3">
        <f t="shared" si="9"/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5">
        <f t="shared" si="4"/>
        <v>0</v>
      </c>
      <c r="T42" s="5">
        <f t="shared" si="4"/>
        <v>0</v>
      </c>
      <c r="U42" s="5">
        <f t="shared" si="5"/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/>
      <c r="C43" s="3"/>
      <c r="D43" s="3">
        <v>0</v>
      </c>
      <c r="E43" s="3">
        <v>0</v>
      </c>
      <c r="F43" s="3">
        <f t="shared" si="7"/>
        <v>0</v>
      </c>
      <c r="G43" s="3">
        <v>0</v>
      </c>
      <c r="H43" s="3">
        <v>0</v>
      </c>
      <c r="I43" s="3">
        <f t="shared" si="8"/>
        <v>0</v>
      </c>
      <c r="J43" s="3">
        <v>0</v>
      </c>
      <c r="K43" s="3">
        <v>0</v>
      </c>
      <c r="L43" s="3">
        <f t="shared" si="9"/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5">
        <f t="shared" si="4"/>
        <v>0</v>
      </c>
      <c r="T43" s="5">
        <f t="shared" si="4"/>
        <v>0</v>
      </c>
      <c r="U43" s="5">
        <f t="shared" si="5"/>
        <v>0</v>
      </c>
      <c r="V43" s="3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/>
      <c r="C44" s="3"/>
      <c r="D44" s="3">
        <v>0</v>
      </c>
      <c r="E44" s="3">
        <v>0</v>
      </c>
      <c r="F44" s="3">
        <f t="shared" si="7"/>
        <v>0</v>
      </c>
      <c r="G44" s="3">
        <v>0</v>
      </c>
      <c r="H44" s="3">
        <v>0</v>
      </c>
      <c r="I44" s="3">
        <f t="shared" si="8"/>
        <v>0</v>
      </c>
      <c r="J44" s="3">
        <v>0</v>
      </c>
      <c r="K44" s="3">
        <v>0</v>
      </c>
      <c r="L44" s="3">
        <f t="shared" si="9"/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5">
        <f t="shared" si="4"/>
        <v>0</v>
      </c>
      <c r="T44" s="5">
        <f t="shared" si="4"/>
        <v>0</v>
      </c>
      <c r="U44" s="5">
        <f t="shared" si="5"/>
        <v>0</v>
      </c>
      <c r="V44" s="3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3"/>
      <c r="C45" s="3"/>
      <c r="D45" s="3">
        <v>0</v>
      </c>
      <c r="E45" s="3">
        <v>0</v>
      </c>
      <c r="F45" s="3">
        <f>SUM(D45:E45)</f>
        <v>0</v>
      </c>
      <c r="G45" s="3">
        <v>0</v>
      </c>
      <c r="H45" s="3">
        <v>0</v>
      </c>
      <c r="I45" s="3">
        <f>SUM(G45:H45)</f>
        <v>0</v>
      </c>
      <c r="J45" s="3">
        <v>0</v>
      </c>
      <c r="K45" s="3">
        <v>0</v>
      </c>
      <c r="L45" s="3">
        <f>SUM(J45:K45)</f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5">
        <f aca="true" t="shared" si="10" ref="S45:T47">D45+G45+J45+M45+P45</f>
        <v>0</v>
      </c>
      <c r="T45" s="5">
        <f t="shared" si="10"/>
        <v>0</v>
      </c>
      <c r="U45" s="5">
        <f>S45+T45</f>
        <v>0</v>
      </c>
      <c r="V45" s="3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3"/>
      <c r="C46" s="3"/>
      <c r="D46" s="3">
        <v>0</v>
      </c>
      <c r="E46" s="3">
        <v>0</v>
      </c>
      <c r="F46" s="3">
        <f>SUM(D46:E46)</f>
        <v>0</v>
      </c>
      <c r="G46" s="3">
        <v>0</v>
      </c>
      <c r="H46" s="3">
        <v>0</v>
      </c>
      <c r="I46" s="3">
        <f>SUM(G46:H46)</f>
        <v>0</v>
      </c>
      <c r="J46" s="3">
        <v>0</v>
      </c>
      <c r="K46" s="3">
        <v>0</v>
      </c>
      <c r="L46" s="3">
        <f>SUM(J46:K46)</f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5">
        <f t="shared" si="10"/>
        <v>0</v>
      </c>
      <c r="T46" s="5">
        <f t="shared" si="10"/>
        <v>0</v>
      </c>
      <c r="U46" s="5">
        <f>S46+T46</f>
        <v>0</v>
      </c>
      <c r="V46" s="3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3"/>
      <c r="C47" s="3"/>
      <c r="D47" s="3">
        <v>0</v>
      </c>
      <c r="E47" s="3">
        <v>0</v>
      </c>
      <c r="F47" s="3">
        <f>SUM(D47:E47)</f>
        <v>0</v>
      </c>
      <c r="G47" s="3">
        <v>0</v>
      </c>
      <c r="H47" s="3">
        <v>0</v>
      </c>
      <c r="I47" s="3">
        <f>SUM(G47:H47)</f>
        <v>0</v>
      </c>
      <c r="J47" s="3">
        <v>0</v>
      </c>
      <c r="K47" s="3">
        <v>0</v>
      </c>
      <c r="L47" s="3">
        <f>SUM(J47:K47)</f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5">
        <f t="shared" si="10"/>
        <v>0</v>
      </c>
      <c r="T47" s="5">
        <f t="shared" si="10"/>
        <v>0</v>
      </c>
      <c r="U47" s="5">
        <f>S47+T47</f>
        <v>0</v>
      </c>
      <c r="V47" s="3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3"/>
      <c r="C48" s="3"/>
      <c r="D48" s="3">
        <v>0</v>
      </c>
      <c r="E48" s="3">
        <v>0</v>
      </c>
      <c r="F48" s="3">
        <f t="shared" si="7"/>
        <v>0</v>
      </c>
      <c r="G48" s="3">
        <v>0</v>
      </c>
      <c r="H48" s="3">
        <v>0</v>
      </c>
      <c r="I48" s="3">
        <f t="shared" si="8"/>
        <v>0</v>
      </c>
      <c r="J48" s="3">
        <v>0</v>
      </c>
      <c r="K48" s="3">
        <v>0</v>
      </c>
      <c r="L48" s="3">
        <f t="shared" si="9"/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5">
        <f t="shared" si="4"/>
        <v>0</v>
      </c>
      <c r="T48" s="5">
        <f t="shared" si="4"/>
        <v>0</v>
      </c>
      <c r="U48" s="5">
        <f t="shared" si="5"/>
        <v>0</v>
      </c>
      <c r="V48" s="3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3"/>
      <c r="C49" s="3"/>
      <c r="D49" s="3">
        <v>0</v>
      </c>
      <c r="E49" s="3">
        <v>0</v>
      </c>
      <c r="F49" s="3">
        <f t="shared" si="7"/>
        <v>0</v>
      </c>
      <c r="G49" s="3">
        <v>0</v>
      </c>
      <c r="H49" s="3">
        <v>0</v>
      </c>
      <c r="I49" s="3">
        <f t="shared" si="8"/>
        <v>0</v>
      </c>
      <c r="J49" s="3">
        <v>0</v>
      </c>
      <c r="K49" s="3">
        <v>0</v>
      </c>
      <c r="L49" s="3">
        <f t="shared" si="9"/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5">
        <f t="shared" si="4"/>
        <v>0</v>
      </c>
      <c r="T49" s="5">
        <f t="shared" si="4"/>
        <v>0</v>
      </c>
      <c r="U49" s="5">
        <f t="shared" si="5"/>
        <v>0</v>
      </c>
      <c r="V49" s="3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3"/>
      <c r="C50" s="3"/>
      <c r="D50" s="3">
        <v>0</v>
      </c>
      <c r="E50" s="3">
        <v>0</v>
      </c>
      <c r="F50" s="3">
        <f t="shared" si="0"/>
        <v>0</v>
      </c>
      <c r="G50" s="3">
        <v>0</v>
      </c>
      <c r="H50" s="3">
        <v>0</v>
      </c>
      <c r="I50" s="3">
        <f>SUM(G50:H50)</f>
        <v>0</v>
      </c>
      <c r="J50" s="3">
        <v>0</v>
      </c>
      <c r="K50" s="3">
        <v>0</v>
      </c>
      <c r="L50" s="3">
        <f t="shared" si="6"/>
        <v>0</v>
      </c>
      <c r="M50" s="3">
        <v>0</v>
      </c>
      <c r="N50" s="3">
        <v>0</v>
      </c>
      <c r="O50" s="3">
        <f t="shared" si="2"/>
        <v>0</v>
      </c>
      <c r="P50" s="3">
        <v>0</v>
      </c>
      <c r="Q50" s="3">
        <v>0</v>
      </c>
      <c r="R50" s="3">
        <f t="shared" si="3"/>
        <v>0</v>
      </c>
      <c r="S50" s="5">
        <f t="shared" si="4"/>
        <v>0</v>
      </c>
      <c r="T50" s="5">
        <f t="shared" si="4"/>
        <v>0</v>
      </c>
      <c r="U50" s="5">
        <f t="shared" si="5"/>
        <v>0</v>
      </c>
      <c r="V50" s="3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3"/>
      <c r="C51" s="5" t="s">
        <v>12</v>
      </c>
      <c r="D51" s="5">
        <f aca="true" t="shared" si="11" ref="D51:R51">SUM(D25:D50)</f>
        <v>4992</v>
      </c>
      <c r="E51" s="5">
        <f t="shared" si="11"/>
        <v>7488</v>
      </c>
      <c r="F51" s="5">
        <f t="shared" si="11"/>
        <v>12480</v>
      </c>
      <c r="G51" s="5">
        <f t="shared" si="11"/>
        <v>5616</v>
      </c>
      <c r="H51" s="5">
        <f t="shared" si="11"/>
        <v>0</v>
      </c>
      <c r="I51" s="5">
        <f t="shared" si="11"/>
        <v>5616</v>
      </c>
      <c r="J51" s="5">
        <f t="shared" si="11"/>
        <v>29952</v>
      </c>
      <c r="K51" s="5">
        <f t="shared" si="11"/>
        <v>82368</v>
      </c>
      <c r="L51" s="5">
        <f t="shared" si="11"/>
        <v>112320</v>
      </c>
      <c r="M51" s="5">
        <f t="shared" si="11"/>
        <v>249600</v>
      </c>
      <c r="N51" s="5">
        <f t="shared" si="11"/>
        <v>109200</v>
      </c>
      <c r="O51" s="5">
        <f t="shared" si="11"/>
        <v>358800</v>
      </c>
      <c r="P51" s="5">
        <f t="shared" si="11"/>
        <v>200928</v>
      </c>
      <c r="Q51" s="5">
        <f t="shared" si="11"/>
        <v>323232</v>
      </c>
      <c r="R51" s="5">
        <f t="shared" si="11"/>
        <v>524160</v>
      </c>
      <c r="S51" s="5">
        <f t="shared" si="4"/>
        <v>491088</v>
      </c>
      <c r="T51" s="5">
        <f t="shared" si="4"/>
        <v>522288</v>
      </c>
      <c r="U51" s="5">
        <f t="shared" si="5"/>
        <v>1013376</v>
      </c>
      <c r="V51" s="5" t="s">
        <v>12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1:4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1:4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1:4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spans="1:4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  <row r="241" spans="1:4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</row>
    <row r="242" spans="1:4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2007-09-24T11:21:14Z</dcterms:modified>
  <cp:category/>
  <cp:version/>
  <cp:contentType/>
  <cp:contentStatus/>
</cp:coreProperties>
</file>