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<sst xmlns="http://schemas.openxmlformats.org/spreadsheetml/2006/main" count="386" uniqueCount="140">
  <si>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</si>
  <si>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</si>
  <si>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</si>
  <si>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</si>
  <si>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</si>
  <si>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</si>
  <si>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</si>
  <si>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</si>
  <si>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</si>
  <si>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</si>
  <si>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</si>
  <si>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</si>
  <si>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</si>
  <si>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</si>
  <si>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</si>
  <si>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</si>
  <si>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</si>
  <si>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</si>
  <si>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</si>
  <si>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</si>
  <si>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</si>
  <si>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</si>
  <si>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</si>
  <si>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</si>
  <si>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</si>
  <si>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</si>
  <si>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</si>
  <si>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</si>
  <si>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</si>
  <si>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</si>
  <si>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</si>
  <si>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</si>
  <si>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</si>
  <si>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</si>
  <si>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</si>
  <si>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</si>
  <si>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</si>
  <si>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</si>
  <si>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</si>
  <si>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</si>
  <si>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</si>
  <si>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</si>
  <si>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</si>
  <si>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</si>
  <si>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</si>
  <si>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</si>
  <si>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</si>
  <si>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</si>
  <si>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</si>
  <si>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</si>
  <si>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</si>
  <si>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</si>
  <si>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</si>
  <si>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</si>
  <si>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</si>
  <si>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</si>
  <si>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</si>
  <si>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</si>
  <si>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</si>
  <si>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</si>
  <si>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</si>
  <si>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</si>
  <si>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</si>
  <si>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</si>
  <si>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</si>
  <si>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</si>
  <si>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</si>
  <si>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</si>
  <si>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</si>
  <si>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</si>
  <si>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</si>
  <si>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</si>
  <si>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</si>
  <si>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</si>
  <si>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</si>
  <si>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</si>
  <si>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</si>
  <si>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</si>
  <si>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</si>
  <si>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</si>
  <si>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</si>
  <si>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</si>
  <si>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</si>
  <si>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</si>
  <si>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</si>
  <si>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</si>
  <si>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</si>
  <si>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</si>
  <si>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</si>
  <si>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</si>
  <si>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</si>
  <si>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</si>
  <si>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</si>
  <si>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</si>
  <si>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</si>
  <si>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</si>
  <si>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</si>
  <si>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</si>
  <si>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</si>
  <si>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</si>
  <si>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</si>
  <si>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</si>
  <si>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</si>
  <si>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</si>
  <si>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</si>
  <si>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</si>
  <si>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</si>
  <si>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</si>
  <si>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</si>
  <si>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</si>
  <si>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</si>
  <si>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</si>
  <si>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</si>
  <si>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</si>
  <si>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</si>
  <si>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</si>
  <si>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</si>
  <si>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</si>
  <si>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</si>
  <si>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</si>
  <si>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</si>
  <si>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</si>
  <si>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</si>
  <si>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</si>
  <si>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</si>
  <si>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</si>
  <si>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</si>
  <si>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</si>
  <si>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</si>
  <si>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</si>
  <si>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1203 - Gasohol, Gasoline, Motor spirit, Petrol</t>
  </si>
  <si>
    <t>EAST-BOUND</t>
  </si>
  <si>
    <t>WEST-BOUND</t>
  </si>
  <si>
    <t>-</t>
  </si>
  <si>
    <t>EAST-BOUND Total</t>
  </si>
  <si>
    <t>WEST-BOUND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</si>
  <si>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</si>
  <si>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</si>
  <si>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is summarised from the following:</t>
  </si>
  <si>
    <t>029-R617-Underberg-Edendale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</si>
</sst>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1" fillId="24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58.242000579833984</c:v>
                </c:pt>
                <c:pt idx="1">
                  <c:v>12.088000297546387</c:v>
                </c:pt>
                <c:pt idx="2">
                  <c:v>0</c:v>
                </c:pt>
                <c:pt idx="3">
                  <c:v>6.5929999351501465</c:v>
                </c:pt>
                <c:pt idx="4">
                  <c:v>7.691999912261963</c:v>
                </c:pt>
                <c:pt idx="5">
                  <c:v>14.28600025177002</c:v>
                </c:pt>
                <c:pt idx="6">
                  <c:v>1.0989999771118164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41.53799819946289</c:v>
                </c:pt>
                <c:pt idx="1">
                  <c:v>15.385000228881836</c:v>
                </c:pt>
                <c:pt idx="2">
                  <c:v>0</c:v>
                </c:pt>
                <c:pt idx="3">
                  <c:v>4.614999771118164</c:v>
                </c:pt>
                <c:pt idx="4">
                  <c:v>10.769000053405762</c:v>
                </c:pt>
                <c:pt idx="5">
                  <c:v>23.07699966430664</c:v>
                </c:pt>
                <c:pt idx="6">
                  <c:v>4.614999771118164</c:v>
                </c:pt>
              </c:numCache>
            </c:numRef>
          </c:val>
        </c:ser>
        <c:axId val="4069449"/>
        <c:axId val="36625042"/>
      </c:bar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275"/>
          <c:y val="0.12525"/>
          <c:w val="0.32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9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95"/>
          <c:y val="0.125"/>
          <c:w val="0.420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37.8380012512207</c:v>
                </c:pt>
                <c:pt idx="2">
                  <c:v>32.43199920654297</c:v>
                </c:pt>
                <c:pt idx="3">
                  <c:v>18.91900062561035</c:v>
                </c:pt>
                <c:pt idx="4">
                  <c:v>0</c:v>
                </c:pt>
                <c:pt idx="5">
                  <c:v>0</c:v>
                </c:pt>
                <c:pt idx="6">
                  <c:v>2.703000068664551</c:v>
                </c:pt>
                <c:pt idx="7">
                  <c:v>0</c:v>
                </c:pt>
                <c:pt idx="8">
                  <c:v>5.40500020980835</c:v>
                </c:pt>
                <c:pt idx="9">
                  <c:v>0</c:v>
                </c:pt>
                <c:pt idx="10">
                  <c:v>2.703000068664551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5.714000225067139</c:v>
                </c:pt>
                <c:pt idx="1">
                  <c:v>28.570999145507812</c:v>
                </c:pt>
                <c:pt idx="2">
                  <c:v>37.143001556396484</c:v>
                </c:pt>
                <c:pt idx="3">
                  <c:v>11.428999900817871</c:v>
                </c:pt>
                <c:pt idx="4">
                  <c:v>0</c:v>
                </c:pt>
                <c:pt idx="5">
                  <c:v>0</c:v>
                </c:pt>
                <c:pt idx="6">
                  <c:v>5.714000225067139</c:v>
                </c:pt>
                <c:pt idx="7">
                  <c:v>0</c:v>
                </c:pt>
                <c:pt idx="8">
                  <c:v>8.571000099182129</c:v>
                </c:pt>
                <c:pt idx="9">
                  <c:v>0</c:v>
                </c:pt>
                <c:pt idx="10">
                  <c:v>2.8570001125335693</c:v>
                </c:pt>
                <c:pt idx="11">
                  <c:v>0</c:v>
                </c:pt>
              </c:numCache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275"/>
          <c:y val="0.1225"/>
          <c:w val="0.34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65"/>
          <c:y val="0.12475"/>
          <c:w val="0.563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2.703000068664551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18.91900062561035</c:v>
                </c:pt>
                <c:pt idx="5">
                  <c:v>8.107999801635742</c:v>
                </c:pt>
                <c:pt idx="6">
                  <c:v>0</c:v>
                </c:pt>
                <c:pt idx="7">
                  <c:v>0</c:v>
                </c:pt>
                <c:pt idx="8">
                  <c:v>8.107999801635742</c:v>
                </c:pt>
                <c:pt idx="9">
                  <c:v>2.703000068664551</c:v>
                </c:pt>
                <c:pt idx="10">
                  <c:v>35.1349983215332</c:v>
                </c:pt>
                <c:pt idx="11">
                  <c:v>0</c:v>
                </c:pt>
                <c:pt idx="12">
                  <c:v>0</c:v>
                </c:pt>
                <c:pt idx="13">
                  <c:v>16.215999603271484</c:v>
                </c:pt>
                <c:pt idx="14">
                  <c:v>0</c:v>
                </c:pt>
                <c:pt idx="15">
                  <c:v>8.107999801635742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8.571000099182129</c:v>
                </c:pt>
                <c:pt idx="5">
                  <c:v>8.571000099182129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42.856998443603516</c:v>
                </c:pt>
                <c:pt idx="11">
                  <c:v>0</c:v>
                </c:pt>
                <c:pt idx="12">
                  <c:v>5.714000225067139</c:v>
                </c:pt>
                <c:pt idx="13">
                  <c:v>25.714000701904297</c:v>
                </c:pt>
                <c:pt idx="14">
                  <c:v>0</c:v>
                </c:pt>
                <c:pt idx="15">
                  <c:v>8.571000099182129</c:v>
                </c:pt>
                <c:pt idx="16">
                  <c:v>0</c:v>
                </c:pt>
              </c:numCache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"/>
          <c:y val="0.11825"/>
          <c:w val="0.38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15"/>
          <c:y val="0.123"/>
          <c:w val="0.056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1375"/>
          <c:w val="0.368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762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762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047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047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9" t="s">
        <v>139</v>
      </c>
      <c r="C2" s="69"/>
      <c r="D2" s="69"/>
      <c r="E2" s="69"/>
      <c r="F2" s="69"/>
      <c r="G2" s="69"/>
      <c r="H2" s="69"/>
      <c r="I2" s="69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s="59" customFormat="1" ht="25.5">
      <c r="A5" s="57"/>
      <c r="B5" s="58" t="s">
        <v>0</v>
      </c>
      <c r="C5" s="58" t="s">
        <v>2</v>
      </c>
      <c r="D5" s="58" t="s">
        <v>131</v>
      </c>
      <c r="E5" s="58" t="s">
        <v>132</v>
      </c>
      <c r="F5" s="57"/>
      <c r="G5" s="57"/>
      <c r="H5" s="57"/>
      <c r="I5" s="57"/>
      <c r="J5" s="57"/>
      <c r="K5" s="57"/>
      <c r="L5" s="57"/>
    </row>
    <row r="6" spans="1:12" ht="12.75">
      <c r="A6" s="11"/>
      <c r="B6" s="20" t="s">
        <v>88</v>
      </c>
      <c r="C6" s="20" t="s">
        <v>89</v>
      </c>
      <c r="D6" s="21">
        <v>58.242000579833984</v>
      </c>
      <c r="E6" s="21">
        <v>41.53799819946289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12.088000297546387</v>
      </c>
      <c r="E7" s="21">
        <v>15.385000228881836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0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6.5929999351501465</v>
      </c>
      <c r="E9" s="21">
        <v>4.614999771118164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7.691999912261963</v>
      </c>
      <c r="E10" s="21">
        <v>10.769000053405762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14.28600025177002</v>
      </c>
      <c r="E11" s="21">
        <v>23.07699966430664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1.0989999771118164</v>
      </c>
      <c r="E12" s="21">
        <v>4.614999771118164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100.00000095367432</v>
      </c>
      <c r="E13" s="23">
        <f>SUM(E6:E12)</f>
        <v>99.99899768829346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s="59" customFormat="1" ht="25.5">
      <c r="A18" s="57"/>
      <c r="B18" s="58" t="s">
        <v>0</v>
      </c>
      <c r="C18" s="58" t="s">
        <v>2</v>
      </c>
      <c r="D18" s="58" t="s">
        <v>131</v>
      </c>
      <c r="E18" s="58" t="s">
        <v>132</v>
      </c>
      <c r="F18" s="57"/>
      <c r="G18" s="57"/>
      <c r="H18" s="57"/>
      <c r="I18" s="57"/>
      <c r="J18" s="57"/>
      <c r="K18" s="57"/>
      <c r="L18" s="57"/>
    </row>
    <row r="19" spans="1:12" ht="12.75">
      <c r="A19" s="11"/>
      <c r="B19" s="20" t="s">
        <v>90</v>
      </c>
      <c r="C19" s="20" t="s">
        <v>7</v>
      </c>
      <c r="D19" s="21">
        <v>29.729999542236328</v>
      </c>
      <c r="E19" s="21">
        <v>28.570999145507812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0</v>
      </c>
      <c r="E20" s="21">
        <v>0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16.215999603271484</v>
      </c>
      <c r="E21" s="21">
        <v>8.571000099182129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18.91900062561035</v>
      </c>
      <c r="E22" s="21">
        <v>20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35.1349983215332</v>
      </c>
      <c r="E23" s="21">
        <v>42.856998443603516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99.99999809265137</v>
      </c>
      <c r="E24" s="23">
        <f>SUM(E19:E23)</f>
        <v>99.99899768829346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9" t="s">
        <v>139</v>
      </c>
      <c r="C1" s="69"/>
      <c r="D1" s="69"/>
      <c r="E1" s="69"/>
      <c r="F1" s="69"/>
      <c r="G1" s="69"/>
      <c r="H1" s="69"/>
      <c r="I1" s="69"/>
      <c r="J1" s="11"/>
      <c r="K1" s="11"/>
      <c r="L1" s="11"/>
    </row>
    <row r="2" spans="1:12" ht="12.75">
      <c r="A2" s="11"/>
      <c r="B2" s="70"/>
      <c r="C2" s="70"/>
      <c r="D2" s="70"/>
      <c r="E2" s="70"/>
      <c r="F2" s="70"/>
      <c r="G2" s="70"/>
      <c r="H2" s="70"/>
      <c r="I2" s="70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131</v>
      </c>
      <c r="E4" s="58" t="s">
        <v>132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5.714000225067139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37.8380012512207</v>
      </c>
      <c r="E6" s="21">
        <v>28.570999145507812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32.43199920654297</v>
      </c>
      <c r="E7" s="21">
        <v>37.143001556396484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18.91900062561035</v>
      </c>
      <c r="E8" s="21">
        <v>11.428999900817871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2.703000068664551</v>
      </c>
      <c r="E11" s="21">
        <v>5.714000225067139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0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5.40500020980835</v>
      </c>
      <c r="E13" s="21">
        <v>8.571000099182129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2.703000068664551</v>
      </c>
      <c r="E15" s="21">
        <v>2.8570001125335693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100.00000143051147</v>
      </c>
      <c r="E17" s="23">
        <f>SUM(E5:E16)</f>
        <v>99.99900126457214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2.140625" style="0" customWidth="1"/>
  </cols>
  <sheetData>
    <row r="1" spans="1:14" ht="12.75">
      <c r="A1" s="69" t="s">
        <v>139</v>
      </c>
      <c r="B1" s="69"/>
      <c r="C1" s="69"/>
      <c r="D1" s="69"/>
      <c r="E1" s="69"/>
      <c r="F1" s="69"/>
      <c r="G1" s="69"/>
      <c r="H1" s="69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131</v>
      </c>
      <c r="C3" s="58" t="s">
        <v>132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</v>
      </c>
      <c r="C10" s="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</v>
      </c>
      <c r="C11" s="8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</v>
      </c>
      <c r="C12" s="8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5</v>
      </c>
      <c r="C13" s="8">
        <v>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</v>
      </c>
      <c r="C14" s="8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</v>
      </c>
      <c r="C15" s="8">
        <v>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4</v>
      </c>
      <c r="C16" s="8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7</v>
      </c>
      <c r="C17" s="8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6</v>
      </c>
      <c r="C18" s="8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</v>
      </c>
      <c r="C19" s="8">
        <v>5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</v>
      </c>
      <c r="C20" s="8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37</v>
      </c>
      <c r="C30" s="9">
        <f>SUM(C5:C28)</f>
        <v>35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1.5416666666666667</v>
      </c>
      <c r="C31" s="10">
        <f>AVERAGE(C5:C28)</f>
        <v>1.4583333333333333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9" t="s">
        <v>139</v>
      </c>
      <c r="C1" s="69"/>
      <c r="D1" s="69"/>
      <c r="E1" s="69"/>
      <c r="F1" s="69"/>
      <c r="G1" s="69"/>
      <c r="H1" s="69"/>
      <c r="I1" s="69"/>
      <c r="J1" s="12"/>
      <c r="K1" s="12"/>
      <c r="L1" s="12"/>
    </row>
    <row r="2" spans="1:12" ht="12.75">
      <c r="A2" s="12"/>
      <c r="B2" s="70"/>
      <c r="C2" s="70"/>
      <c r="D2" s="70"/>
      <c r="E2" s="70"/>
      <c r="F2" s="70"/>
      <c r="G2" s="70"/>
      <c r="H2" s="70"/>
      <c r="I2" s="70"/>
      <c r="J2" s="12"/>
      <c r="K2" s="12"/>
      <c r="L2" s="12"/>
    </row>
    <row r="3" spans="1:12" ht="12.75">
      <c r="A3" s="11"/>
      <c r="B3" s="32"/>
      <c r="C3" s="33"/>
      <c r="D3" s="50" t="s">
        <v>50</v>
      </c>
      <c r="E3" s="32"/>
      <c r="F3" s="32"/>
      <c r="G3" s="71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8" t="s">
        <v>131</v>
      </c>
      <c r="E5" s="58" t="s">
        <v>132</v>
      </c>
      <c r="F5" s="31"/>
      <c r="G5" s="58" t="s">
        <v>131</v>
      </c>
      <c r="H5" s="58" t="s">
        <v>132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2.703000068664551</v>
      </c>
      <c r="E6" s="4">
        <v>0</v>
      </c>
      <c r="F6" s="11"/>
      <c r="G6" s="4">
        <v>4.77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18.91900062561035</v>
      </c>
      <c r="E10" s="4">
        <v>8.571000099182129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8.107999801635742</v>
      </c>
      <c r="E11" s="4">
        <v>8.571000099182129</v>
      </c>
      <c r="F11" s="11"/>
      <c r="G11" s="4">
        <v>6.814</v>
      </c>
      <c r="H11" s="4">
        <v>6.414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8.107999801635742</v>
      </c>
      <c r="E14" s="4">
        <v>0</v>
      </c>
      <c r="F14" s="11"/>
      <c r="G14" s="4">
        <v>12.947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2.703000068664551</v>
      </c>
      <c r="E15" s="4">
        <v>0</v>
      </c>
      <c r="F15" s="11"/>
      <c r="G15" s="4">
        <v>4.259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35.1349983215332</v>
      </c>
      <c r="E16" s="4">
        <v>42.856998443603516</v>
      </c>
      <c r="F16" s="11"/>
      <c r="G16" s="4">
        <v>39.182</v>
      </c>
      <c r="H16" s="4">
        <v>41.545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0</v>
      </c>
      <c r="E17" s="4">
        <v>0</v>
      </c>
      <c r="F17" s="11"/>
      <c r="G17" s="4">
        <v>0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5.714000225067139</v>
      </c>
      <c r="F18" s="11"/>
      <c r="G18" s="4">
        <v>0</v>
      </c>
      <c r="H18" s="4">
        <v>4.81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16.215999603271484</v>
      </c>
      <c r="E19" s="4">
        <v>25.714000701904297</v>
      </c>
      <c r="F19" s="11"/>
      <c r="G19" s="4">
        <v>24.532</v>
      </c>
      <c r="H19" s="4">
        <v>35.86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8.107999801635742</v>
      </c>
      <c r="E21" s="4">
        <v>8.571000099182129</v>
      </c>
      <c r="F21" s="11"/>
      <c r="G21" s="4">
        <v>7.496</v>
      </c>
      <c r="H21" s="4">
        <v>11.37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99.99999809265137</v>
      </c>
      <c r="E23" s="6">
        <f>SUM(E6:E22)</f>
        <v>99.99799966812134</v>
      </c>
      <c r="F23" s="11"/>
      <c r="G23" s="6">
        <f>SUM(G6:G22)</f>
        <v>100</v>
      </c>
      <c r="H23" s="6">
        <f>SUM(H6:H22)</f>
        <v>99.99900000000001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9" t="s">
        <v>139</v>
      </c>
      <c r="D1" s="69"/>
      <c r="E1" s="69"/>
      <c r="F1" s="69"/>
      <c r="G1" s="69"/>
      <c r="H1" s="69"/>
      <c r="I1" s="69"/>
      <c r="J1" s="6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70"/>
      <c r="D2" s="70"/>
      <c r="E2" s="70"/>
      <c r="F2" s="70"/>
      <c r="G2" s="70"/>
      <c r="H2" s="70"/>
      <c r="I2" s="70"/>
      <c r="J2" s="7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48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47"/>
      <c r="G4" s="32"/>
      <c r="H4" s="35" t="s">
        <v>8</v>
      </c>
      <c r="I4" s="32"/>
      <c r="J4" s="32"/>
      <c r="K4" s="35" t="s">
        <v>9</v>
      </c>
      <c r="L4" s="32"/>
      <c r="M4" s="32"/>
      <c r="N4" s="35" t="s">
        <v>10</v>
      </c>
      <c r="O4" s="32"/>
      <c r="P4" s="32"/>
      <c r="Q4" s="35" t="s">
        <v>11</v>
      </c>
      <c r="R4" s="32"/>
      <c r="S4" s="11"/>
      <c r="T4" s="11"/>
      <c r="U4" s="11"/>
      <c r="V4" s="11"/>
      <c r="W4" s="11"/>
    </row>
    <row r="5" spans="1:23" ht="12.75">
      <c r="A5" s="11"/>
      <c r="B5" s="11"/>
      <c r="C5" s="11"/>
      <c r="D5" s="34"/>
      <c r="E5" s="24" t="s">
        <v>7</v>
      </c>
      <c r="F5" s="25"/>
      <c r="G5" s="32"/>
      <c r="H5" s="26" t="s">
        <v>42</v>
      </c>
      <c r="I5" s="32"/>
      <c r="J5" s="11"/>
      <c r="K5" s="26" t="s">
        <v>43</v>
      </c>
      <c r="L5" s="32"/>
      <c r="M5" s="32"/>
      <c r="N5" s="26" t="s">
        <v>44</v>
      </c>
      <c r="O5" s="32"/>
      <c r="P5" s="11"/>
      <c r="Q5" s="27" t="s">
        <v>45</v>
      </c>
      <c r="R5" s="32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131</v>
      </c>
      <c r="E6" s="60" t="s">
        <v>132</v>
      </c>
      <c r="F6" s="7" t="s">
        <v>4</v>
      </c>
      <c r="G6" s="60" t="s">
        <v>131</v>
      </c>
      <c r="H6" s="60" t="s">
        <v>132</v>
      </c>
      <c r="I6" s="7" t="s">
        <v>4</v>
      </c>
      <c r="J6" s="60" t="s">
        <v>131</v>
      </c>
      <c r="K6" s="60" t="s">
        <v>132</v>
      </c>
      <c r="L6" s="7" t="s">
        <v>4</v>
      </c>
      <c r="M6" s="60" t="s">
        <v>131</v>
      </c>
      <c r="N6" s="60" t="s">
        <v>132</v>
      </c>
      <c r="O6" s="7" t="s">
        <v>4</v>
      </c>
      <c r="P6" s="60" t="s">
        <v>131</v>
      </c>
      <c r="Q6" s="60" t="s">
        <v>132</v>
      </c>
      <c r="R6" s="7" t="s">
        <v>4</v>
      </c>
      <c r="S6" s="60" t="s">
        <v>134</v>
      </c>
      <c r="T6" s="60" t="s">
        <v>135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300</v>
      </c>
      <c r="Q7" s="3">
        <v>0</v>
      </c>
      <c r="R7" s="3">
        <f>SUM(P7:Q7)</f>
        <v>300</v>
      </c>
      <c r="S7" s="5">
        <f>D7+G7+J7+M7+P7</f>
        <v>300</v>
      </c>
      <c r="T7" s="5">
        <f>E7+H7+K7+N7+Q7</f>
        <v>0</v>
      </c>
      <c r="U7" s="5">
        <f>S7+T7</f>
        <v>300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300</v>
      </c>
      <c r="F11" s="3">
        <f t="shared" si="0"/>
        <v>300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2"/>
        <v>0</v>
      </c>
      <c r="M11" s="3">
        <v>1200</v>
      </c>
      <c r="N11" s="3">
        <v>300</v>
      </c>
      <c r="O11" s="3">
        <f t="shared" si="3"/>
        <v>1500</v>
      </c>
      <c r="P11" s="3">
        <v>900</v>
      </c>
      <c r="Q11" s="3">
        <v>300</v>
      </c>
      <c r="R11" s="3">
        <f t="shared" si="4"/>
        <v>1200</v>
      </c>
      <c r="S11" s="5">
        <f t="shared" si="5"/>
        <v>2100</v>
      </c>
      <c r="T11" s="5">
        <f t="shared" si="6"/>
        <v>900</v>
      </c>
      <c r="U11" s="5">
        <f t="shared" si="7"/>
        <v>3000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600</v>
      </c>
      <c r="E12" s="3">
        <v>600</v>
      </c>
      <c r="F12" s="3">
        <f t="shared" si="0"/>
        <v>1200</v>
      </c>
      <c r="G12" s="3">
        <v>0</v>
      </c>
      <c r="H12" s="3">
        <v>0</v>
      </c>
      <c r="I12" s="3">
        <f t="shared" si="1"/>
        <v>0</v>
      </c>
      <c r="J12" s="3">
        <v>300</v>
      </c>
      <c r="K12" s="3">
        <v>0</v>
      </c>
      <c r="L12" s="3">
        <f t="shared" si="2"/>
        <v>300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300</v>
      </c>
      <c r="R12" s="3">
        <f t="shared" si="4"/>
        <v>300</v>
      </c>
      <c r="S12" s="5">
        <f t="shared" si="5"/>
        <v>900</v>
      </c>
      <c r="T12" s="5">
        <f t="shared" si="6"/>
        <v>900</v>
      </c>
      <c r="U12" s="5">
        <f t="shared" si="7"/>
        <v>1800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600</v>
      </c>
      <c r="K15" s="3">
        <v>0</v>
      </c>
      <c r="L15" s="3">
        <f t="shared" si="2"/>
        <v>600</v>
      </c>
      <c r="M15" s="3">
        <v>0</v>
      </c>
      <c r="N15" s="3">
        <v>0</v>
      </c>
      <c r="O15" s="3">
        <f t="shared" si="3"/>
        <v>0</v>
      </c>
      <c r="P15" s="3">
        <v>300</v>
      </c>
      <c r="Q15" s="3">
        <v>0</v>
      </c>
      <c r="R15" s="3">
        <f t="shared" si="4"/>
        <v>300</v>
      </c>
      <c r="S15" s="5">
        <f t="shared" si="5"/>
        <v>900</v>
      </c>
      <c r="T15" s="5">
        <f t="shared" si="6"/>
        <v>0</v>
      </c>
      <c r="U15" s="5">
        <f t="shared" si="7"/>
        <v>900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300</v>
      </c>
      <c r="N16" s="3">
        <v>0</v>
      </c>
      <c r="O16" s="3">
        <f t="shared" si="3"/>
        <v>300</v>
      </c>
      <c r="P16" s="3">
        <v>0</v>
      </c>
      <c r="Q16" s="3">
        <v>0</v>
      </c>
      <c r="R16" s="3">
        <f t="shared" si="4"/>
        <v>0</v>
      </c>
      <c r="S16" s="5">
        <f t="shared" si="5"/>
        <v>300</v>
      </c>
      <c r="T16" s="5">
        <f t="shared" si="6"/>
        <v>0</v>
      </c>
      <c r="U16" s="5">
        <f t="shared" si="7"/>
        <v>300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1800</v>
      </c>
      <c r="E17" s="3">
        <v>1800</v>
      </c>
      <c r="F17" s="3">
        <f t="shared" si="0"/>
        <v>3600</v>
      </c>
      <c r="G17" s="3">
        <v>0</v>
      </c>
      <c r="H17" s="3">
        <v>0</v>
      </c>
      <c r="I17" s="3">
        <f t="shared" si="1"/>
        <v>0</v>
      </c>
      <c r="J17" s="3">
        <v>600</v>
      </c>
      <c r="K17" s="3">
        <v>900</v>
      </c>
      <c r="L17" s="3">
        <f t="shared" si="2"/>
        <v>1500</v>
      </c>
      <c r="M17" s="3">
        <v>600</v>
      </c>
      <c r="N17" s="3">
        <v>300</v>
      </c>
      <c r="O17" s="3">
        <f t="shared" si="3"/>
        <v>900</v>
      </c>
      <c r="P17" s="3">
        <v>900</v>
      </c>
      <c r="Q17" s="3">
        <v>1500</v>
      </c>
      <c r="R17" s="3">
        <f t="shared" si="4"/>
        <v>2400</v>
      </c>
      <c r="S17" s="5">
        <f t="shared" si="5"/>
        <v>3900</v>
      </c>
      <c r="T17" s="5">
        <f t="shared" si="6"/>
        <v>4500</v>
      </c>
      <c r="U17" s="5">
        <f t="shared" si="7"/>
        <v>8400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0</v>
      </c>
      <c r="O18" s="3">
        <f t="shared" si="3"/>
        <v>0</v>
      </c>
      <c r="P18" s="3">
        <v>0</v>
      </c>
      <c r="Q18" s="3">
        <v>0</v>
      </c>
      <c r="R18" s="3">
        <f t="shared" si="4"/>
        <v>0</v>
      </c>
      <c r="S18" s="5">
        <f t="shared" si="5"/>
        <v>0</v>
      </c>
      <c r="T18" s="5">
        <f t="shared" si="6"/>
        <v>0</v>
      </c>
      <c r="U18" s="5">
        <f t="shared" si="7"/>
        <v>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300</v>
      </c>
      <c r="F19" s="3">
        <f t="shared" si="0"/>
        <v>300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300</v>
      </c>
      <c r="O19" s="3">
        <f t="shared" si="3"/>
        <v>300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600</v>
      </c>
      <c r="U19" s="5">
        <f t="shared" si="7"/>
        <v>600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300</v>
      </c>
      <c r="E20" s="3">
        <v>0</v>
      </c>
      <c r="F20" s="3">
        <f t="shared" si="0"/>
        <v>300</v>
      </c>
      <c r="G20" s="3">
        <v>0</v>
      </c>
      <c r="H20" s="3">
        <v>0</v>
      </c>
      <c r="I20" s="3">
        <f t="shared" si="1"/>
        <v>0</v>
      </c>
      <c r="J20" s="3">
        <v>300</v>
      </c>
      <c r="K20" s="3">
        <v>0</v>
      </c>
      <c r="L20" s="3">
        <f t="shared" si="2"/>
        <v>300</v>
      </c>
      <c r="M20" s="3">
        <v>0</v>
      </c>
      <c r="N20" s="3">
        <v>600</v>
      </c>
      <c r="O20" s="3">
        <f t="shared" si="3"/>
        <v>600</v>
      </c>
      <c r="P20" s="3">
        <v>1200</v>
      </c>
      <c r="Q20" s="3">
        <v>2100</v>
      </c>
      <c r="R20" s="3">
        <f t="shared" si="4"/>
        <v>3300</v>
      </c>
      <c r="S20" s="5">
        <f t="shared" si="5"/>
        <v>1800</v>
      </c>
      <c r="T20" s="5">
        <f t="shared" si="6"/>
        <v>2700</v>
      </c>
      <c r="U20" s="5">
        <f t="shared" si="7"/>
        <v>4500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600</v>
      </c>
      <c r="E22" s="3">
        <v>0</v>
      </c>
      <c r="F22" s="3">
        <f t="shared" si="0"/>
        <v>600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600</v>
      </c>
      <c r="O22" s="3">
        <f t="shared" si="3"/>
        <v>600</v>
      </c>
      <c r="P22" s="3">
        <v>300</v>
      </c>
      <c r="Q22" s="3">
        <v>300</v>
      </c>
      <c r="R22" s="3">
        <f t="shared" si="4"/>
        <v>600</v>
      </c>
      <c r="S22" s="5">
        <f t="shared" si="5"/>
        <v>900</v>
      </c>
      <c r="T22" s="5">
        <f t="shared" si="6"/>
        <v>900</v>
      </c>
      <c r="U22" s="5">
        <f t="shared" si="7"/>
        <v>1800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3300</v>
      </c>
      <c r="E24" s="5">
        <f t="shared" si="8"/>
        <v>3000</v>
      </c>
      <c r="F24" s="5">
        <f t="shared" si="8"/>
        <v>6300</v>
      </c>
      <c r="G24" s="5">
        <f t="shared" si="8"/>
        <v>0</v>
      </c>
      <c r="H24" s="5">
        <f t="shared" si="8"/>
        <v>0</v>
      </c>
      <c r="I24" s="5">
        <f t="shared" si="8"/>
        <v>0</v>
      </c>
      <c r="J24" s="5">
        <f t="shared" si="8"/>
        <v>1800</v>
      </c>
      <c r="K24" s="5">
        <f t="shared" si="8"/>
        <v>900</v>
      </c>
      <c r="L24" s="5">
        <f t="shared" si="8"/>
        <v>2700</v>
      </c>
      <c r="M24" s="5">
        <f t="shared" si="8"/>
        <v>2100</v>
      </c>
      <c r="N24" s="5">
        <f t="shared" si="8"/>
        <v>2100</v>
      </c>
      <c r="O24" s="5">
        <f t="shared" si="8"/>
        <v>4200</v>
      </c>
      <c r="P24" s="5">
        <f t="shared" si="8"/>
        <v>3900</v>
      </c>
      <c r="Q24" s="5">
        <f t="shared" si="8"/>
        <v>4500</v>
      </c>
      <c r="R24" s="5">
        <f t="shared" si="8"/>
        <v>8400</v>
      </c>
      <c r="S24" s="5">
        <f t="shared" si="5"/>
        <v>11100</v>
      </c>
      <c r="T24" s="5">
        <f t="shared" si="6"/>
        <v>10500</v>
      </c>
      <c r="U24" s="5">
        <f t="shared" si="7"/>
        <v>21600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9" t="s">
        <v>139</v>
      </c>
      <c r="D1" s="69"/>
      <c r="E1" s="69"/>
      <c r="F1" s="69"/>
      <c r="G1" s="69"/>
      <c r="H1" s="69"/>
      <c r="I1" s="69"/>
      <c r="J1" s="69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70"/>
      <c r="D2" s="70"/>
      <c r="E2" s="70"/>
      <c r="F2" s="70"/>
      <c r="G2" s="70"/>
      <c r="H2" s="70"/>
      <c r="I2" s="70"/>
      <c r="J2" s="7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49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36"/>
      <c r="G4" s="33"/>
      <c r="H4" s="43" t="s">
        <v>8</v>
      </c>
      <c r="I4" s="44"/>
      <c r="J4" s="39"/>
      <c r="K4" s="35" t="s">
        <v>9</v>
      </c>
      <c r="L4" s="39"/>
      <c r="M4" s="33"/>
      <c r="N4" s="43" t="s">
        <v>10</v>
      </c>
      <c r="O4" s="44"/>
      <c r="P4" s="37"/>
      <c r="Q4" s="38" t="s">
        <v>11</v>
      </c>
      <c r="R4" s="40"/>
      <c r="S4" s="11"/>
      <c r="T4" s="11"/>
      <c r="U4" s="11"/>
      <c r="V4" s="11"/>
      <c r="W4" s="11"/>
    </row>
    <row r="5" spans="1:23" ht="12.75">
      <c r="A5" s="11"/>
      <c r="B5" s="11"/>
      <c r="C5" s="11"/>
      <c r="D5" s="34"/>
      <c r="E5" s="24" t="s">
        <v>7</v>
      </c>
      <c r="F5" s="42"/>
      <c r="G5" s="41"/>
      <c r="H5" s="24" t="s">
        <v>42</v>
      </c>
      <c r="I5" s="32"/>
      <c r="J5" s="32"/>
      <c r="K5" s="24" t="s">
        <v>43</v>
      </c>
      <c r="L5" s="32"/>
      <c r="M5" s="33"/>
      <c r="N5" s="45" t="s">
        <v>44</v>
      </c>
      <c r="O5" s="44"/>
      <c r="P5" s="32"/>
      <c r="Q5" s="46" t="s">
        <v>45</v>
      </c>
      <c r="R5" s="32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131</v>
      </c>
      <c r="E6" s="60" t="s">
        <v>132</v>
      </c>
      <c r="F6" s="7" t="s">
        <v>4</v>
      </c>
      <c r="G6" s="60" t="s">
        <v>131</v>
      </c>
      <c r="H6" s="60" t="s">
        <v>132</v>
      </c>
      <c r="I6" s="7" t="s">
        <v>4</v>
      </c>
      <c r="J6" s="60" t="s">
        <v>131</v>
      </c>
      <c r="K6" s="60" t="s">
        <v>132</v>
      </c>
      <c r="L6" s="7" t="s">
        <v>4</v>
      </c>
      <c r="M6" s="60" t="s">
        <v>131</v>
      </c>
      <c r="N6" s="60" t="s">
        <v>132</v>
      </c>
      <c r="O6" s="7" t="s">
        <v>4</v>
      </c>
      <c r="P6" s="60" t="s">
        <v>131</v>
      </c>
      <c r="Q6" s="60" t="s">
        <v>132</v>
      </c>
      <c r="R6" s="7" t="s">
        <v>4</v>
      </c>
      <c r="S6" s="60" t="s">
        <v>134</v>
      </c>
      <c r="T6" s="60" t="s">
        <v>135</v>
      </c>
      <c r="U6" s="7" t="s">
        <v>4</v>
      </c>
      <c r="V6" s="7" t="s">
        <v>5</v>
      </c>
      <c r="W6" s="11"/>
      <c r="X6" s="29"/>
      <c r="Y6" s="29"/>
      <c r="Z6" s="29"/>
      <c r="AA6" s="29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8400</v>
      </c>
      <c r="Q7" s="3">
        <v>0</v>
      </c>
      <c r="R7" s="3">
        <f>SUM(P7:Q7)</f>
        <v>8400</v>
      </c>
      <c r="S7" s="5">
        <f>D7+G7+J7+M7+P7</f>
        <v>8400</v>
      </c>
      <c r="T7" s="5">
        <f>E7+H7+K7+N7+Q7</f>
        <v>0</v>
      </c>
      <c r="U7" s="5">
        <f>S7+T7</f>
        <v>8400</v>
      </c>
      <c r="V7" s="3" t="s">
        <v>55</v>
      </c>
      <c r="W7" s="11"/>
      <c r="X7" s="30"/>
      <c r="Y7" s="29"/>
      <c r="Z7" s="29"/>
      <c r="AA7" s="29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30"/>
      <c r="Y8" s="29"/>
      <c r="Z8" s="29"/>
      <c r="AA8" s="29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0"/>
      <c r="Y9" s="29"/>
      <c r="Z9" s="29"/>
      <c r="AA9" s="29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30"/>
      <c r="Y10" s="29"/>
      <c r="Z10" s="29"/>
      <c r="AA10" s="29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0"/>
      <c r="Y11" s="29"/>
      <c r="Z11" s="29"/>
      <c r="AA11" s="29"/>
    </row>
    <row r="12" spans="1:27" ht="12.75">
      <c r="A12" s="11"/>
      <c r="B12" s="3" t="s">
        <v>64</v>
      </c>
      <c r="C12" s="3" t="s">
        <v>65</v>
      </c>
      <c r="D12" s="3">
        <v>4800</v>
      </c>
      <c r="E12" s="3">
        <v>4800</v>
      </c>
      <c r="F12" s="3">
        <f t="shared" si="0"/>
        <v>9600</v>
      </c>
      <c r="G12" s="3">
        <v>0</v>
      </c>
      <c r="H12" s="3">
        <v>0</v>
      </c>
      <c r="I12" s="3">
        <f t="shared" si="1"/>
        <v>0</v>
      </c>
      <c r="J12" s="3">
        <v>7200</v>
      </c>
      <c r="K12" s="3">
        <v>0</v>
      </c>
      <c r="L12" s="3">
        <f aca="true" t="shared" si="6" ref="L12:L23">SUM(J12:K12)</f>
        <v>7200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8400</v>
      </c>
      <c r="R12" s="3">
        <f t="shared" si="3"/>
        <v>8400</v>
      </c>
      <c r="S12" s="5">
        <f t="shared" si="4"/>
        <v>12000</v>
      </c>
      <c r="T12" s="5">
        <f t="shared" si="4"/>
        <v>13200</v>
      </c>
      <c r="U12" s="5">
        <f t="shared" si="5"/>
        <v>25200</v>
      </c>
      <c r="V12" s="3" t="s">
        <v>65</v>
      </c>
      <c r="W12" s="11"/>
      <c r="X12" s="30"/>
      <c r="Y12" s="29"/>
      <c r="Z12" s="29"/>
      <c r="AA12" s="29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0"/>
      <c r="Y13" s="29"/>
      <c r="Z13" s="29"/>
      <c r="AA13" s="29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0"/>
      <c r="Y14" s="29"/>
      <c r="Z14" s="29"/>
      <c r="AA14" s="29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14400</v>
      </c>
      <c r="K15" s="3">
        <v>0</v>
      </c>
      <c r="L15" s="3">
        <f t="shared" si="6"/>
        <v>14400</v>
      </c>
      <c r="M15" s="3">
        <v>0</v>
      </c>
      <c r="N15" s="3">
        <v>0</v>
      </c>
      <c r="O15" s="3">
        <f t="shared" si="2"/>
        <v>0</v>
      </c>
      <c r="P15" s="3">
        <v>8400</v>
      </c>
      <c r="Q15" s="3">
        <v>0</v>
      </c>
      <c r="R15" s="3">
        <f t="shared" si="3"/>
        <v>8400</v>
      </c>
      <c r="S15" s="5">
        <f t="shared" si="4"/>
        <v>22800</v>
      </c>
      <c r="T15" s="5">
        <f t="shared" si="4"/>
        <v>0</v>
      </c>
      <c r="U15" s="5">
        <f t="shared" si="5"/>
        <v>22800</v>
      </c>
      <c r="V15" s="3" t="s">
        <v>71</v>
      </c>
      <c r="W15" s="11"/>
      <c r="X15" s="30"/>
      <c r="Y15" s="29"/>
      <c r="Z15" s="29"/>
      <c r="AA15" s="29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7500</v>
      </c>
      <c r="N16" s="3">
        <v>0</v>
      </c>
      <c r="O16" s="3">
        <f t="shared" si="2"/>
        <v>7500</v>
      </c>
      <c r="P16" s="3">
        <v>0</v>
      </c>
      <c r="Q16" s="3">
        <v>0</v>
      </c>
      <c r="R16" s="3">
        <f t="shared" si="3"/>
        <v>0</v>
      </c>
      <c r="S16" s="5">
        <f t="shared" si="4"/>
        <v>7500</v>
      </c>
      <c r="T16" s="5">
        <f t="shared" si="4"/>
        <v>0</v>
      </c>
      <c r="U16" s="5">
        <f t="shared" si="5"/>
        <v>7500</v>
      </c>
      <c r="V16" s="3" t="s">
        <v>73</v>
      </c>
      <c r="W16" s="11"/>
      <c r="X16" s="30"/>
      <c r="Y16" s="29"/>
      <c r="Z16" s="29"/>
      <c r="AA16" s="29"/>
    </row>
    <row r="17" spans="1:27" ht="12.75">
      <c r="A17" s="11"/>
      <c r="B17" s="3" t="s">
        <v>74</v>
      </c>
      <c r="C17" s="3" t="s">
        <v>75</v>
      </c>
      <c r="D17" s="3">
        <v>14400</v>
      </c>
      <c r="E17" s="3">
        <v>14400</v>
      </c>
      <c r="F17" s="3">
        <f t="shared" si="0"/>
        <v>28800</v>
      </c>
      <c r="G17" s="3">
        <v>0</v>
      </c>
      <c r="H17" s="3">
        <v>0</v>
      </c>
      <c r="I17" s="3">
        <f t="shared" si="1"/>
        <v>0</v>
      </c>
      <c r="J17" s="3">
        <v>14400</v>
      </c>
      <c r="K17" s="3">
        <v>21600</v>
      </c>
      <c r="L17" s="3">
        <f t="shared" si="6"/>
        <v>36000</v>
      </c>
      <c r="M17" s="3">
        <v>15000</v>
      </c>
      <c r="N17" s="3">
        <v>7500</v>
      </c>
      <c r="O17" s="3">
        <f t="shared" si="2"/>
        <v>22500</v>
      </c>
      <c r="P17" s="3">
        <v>25200</v>
      </c>
      <c r="Q17" s="3">
        <v>42000</v>
      </c>
      <c r="R17" s="3">
        <f t="shared" si="3"/>
        <v>67200</v>
      </c>
      <c r="S17" s="5">
        <f t="shared" si="4"/>
        <v>69000</v>
      </c>
      <c r="T17" s="5">
        <f t="shared" si="4"/>
        <v>85500</v>
      </c>
      <c r="U17" s="5">
        <f t="shared" si="5"/>
        <v>154500</v>
      </c>
      <c r="V17" s="3" t="s">
        <v>75</v>
      </c>
      <c r="W17" s="11"/>
      <c r="X17" s="30"/>
      <c r="Y17" s="29"/>
      <c r="Z17" s="29"/>
      <c r="AA17" s="29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 t="s">
        <v>77</v>
      </c>
      <c r="W18" s="11"/>
      <c r="X18" s="30"/>
      <c r="Y18" s="29"/>
      <c r="Z18" s="29"/>
      <c r="AA18" s="29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2400</v>
      </c>
      <c r="F19" s="3">
        <f t="shared" si="0"/>
        <v>2400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7500</v>
      </c>
      <c r="O19" s="3">
        <f t="shared" si="2"/>
        <v>7500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9900</v>
      </c>
      <c r="U19" s="5">
        <f t="shared" si="5"/>
        <v>9900</v>
      </c>
      <c r="V19" s="3" t="s">
        <v>79</v>
      </c>
      <c r="W19" s="11"/>
      <c r="X19" s="30"/>
      <c r="Y19" s="29"/>
      <c r="Z19" s="29"/>
      <c r="AA19" s="29"/>
    </row>
    <row r="20" spans="1:27" ht="12.75">
      <c r="A20" s="11"/>
      <c r="B20" s="3" t="s">
        <v>80</v>
      </c>
      <c r="C20" s="3" t="s">
        <v>81</v>
      </c>
      <c r="D20" s="3">
        <v>2400</v>
      </c>
      <c r="E20" s="3">
        <v>0</v>
      </c>
      <c r="F20" s="3">
        <f t="shared" si="0"/>
        <v>2400</v>
      </c>
      <c r="G20" s="3">
        <v>0</v>
      </c>
      <c r="H20" s="3">
        <v>0</v>
      </c>
      <c r="I20" s="3">
        <f t="shared" si="1"/>
        <v>0</v>
      </c>
      <c r="J20" s="3">
        <v>7200</v>
      </c>
      <c r="K20" s="3">
        <v>0</v>
      </c>
      <c r="L20" s="3">
        <f t="shared" si="6"/>
        <v>7200</v>
      </c>
      <c r="M20" s="3">
        <v>0</v>
      </c>
      <c r="N20" s="3">
        <v>15000</v>
      </c>
      <c r="O20" s="3">
        <f t="shared" si="2"/>
        <v>15000</v>
      </c>
      <c r="P20" s="3">
        <v>33600</v>
      </c>
      <c r="Q20" s="3">
        <v>58800</v>
      </c>
      <c r="R20" s="3">
        <f t="shared" si="3"/>
        <v>92400</v>
      </c>
      <c r="S20" s="5">
        <f t="shared" si="4"/>
        <v>43200</v>
      </c>
      <c r="T20" s="5">
        <f t="shared" si="4"/>
        <v>73800</v>
      </c>
      <c r="U20" s="5">
        <f t="shared" si="5"/>
        <v>117000</v>
      </c>
      <c r="V20" s="3" t="s">
        <v>81</v>
      </c>
      <c r="W20" s="11"/>
      <c r="X20" s="30"/>
      <c r="Y20" s="29"/>
      <c r="Z20" s="29"/>
      <c r="AA20" s="29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0"/>
      <c r="Y21" s="29"/>
      <c r="Z21" s="29"/>
      <c r="AA21" s="29"/>
    </row>
    <row r="22" spans="1:27" ht="12.75">
      <c r="A22" s="11"/>
      <c r="B22" s="3" t="s">
        <v>84</v>
      </c>
      <c r="C22" s="3" t="s">
        <v>85</v>
      </c>
      <c r="D22" s="3">
        <v>4800</v>
      </c>
      <c r="E22" s="3">
        <v>0</v>
      </c>
      <c r="F22" s="3">
        <f t="shared" si="0"/>
        <v>4800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15000</v>
      </c>
      <c r="O22" s="3">
        <f t="shared" si="2"/>
        <v>15000</v>
      </c>
      <c r="P22" s="3">
        <v>8400</v>
      </c>
      <c r="Q22" s="3">
        <v>8400</v>
      </c>
      <c r="R22" s="3">
        <f t="shared" si="3"/>
        <v>16800</v>
      </c>
      <c r="S22" s="5">
        <f t="shared" si="4"/>
        <v>13200</v>
      </c>
      <c r="T22" s="5">
        <f t="shared" si="4"/>
        <v>23400</v>
      </c>
      <c r="U22" s="5">
        <f t="shared" si="5"/>
        <v>36600</v>
      </c>
      <c r="V22" s="3" t="s">
        <v>85</v>
      </c>
      <c r="W22" s="11"/>
      <c r="X22" s="30"/>
      <c r="Y22" s="29"/>
      <c r="Z22" s="29"/>
      <c r="AA22" s="29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0"/>
      <c r="Y23" s="29"/>
      <c r="Z23" s="29"/>
      <c r="AA23" s="29"/>
    </row>
    <row r="24" spans="1:27" ht="12.75">
      <c r="A24" s="11"/>
      <c r="B24" s="3"/>
      <c r="C24" s="5" t="s">
        <v>12</v>
      </c>
      <c r="D24" s="5">
        <f aca="true" t="shared" si="7" ref="D24:R24">SUM(D7:D23)</f>
        <v>26400</v>
      </c>
      <c r="E24" s="5">
        <f t="shared" si="7"/>
        <v>21600</v>
      </c>
      <c r="F24" s="5">
        <f t="shared" si="7"/>
        <v>48000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43200</v>
      </c>
      <c r="K24" s="5">
        <f t="shared" si="7"/>
        <v>21600</v>
      </c>
      <c r="L24" s="5">
        <f t="shared" si="7"/>
        <v>64800</v>
      </c>
      <c r="M24" s="5">
        <f t="shared" si="7"/>
        <v>22500</v>
      </c>
      <c r="N24" s="5">
        <f t="shared" si="7"/>
        <v>45000</v>
      </c>
      <c r="O24" s="5">
        <f t="shared" si="7"/>
        <v>67500</v>
      </c>
      <c r="P24" s="5">
        <f t="shared" si="7"/>
        <v>84000</v>
      </c>
      <c r="Q24" s="5">
        <f t="shared" si="7"/>
        <v>117600</v>
      </c>
      <c r="R24" s="5">
        <f t="shared" si="7"/>
        <v>201600</v>
      </c>
      <c r="S24" s="5">
        <f t="shared" si="4"/>
        <v>176100</v>
      </c>
      <c r="T24" s="5">
        <f t="shared" si="4"/>
        <v>205800</v>
      </c>
      <c r="U24" s="5">
        <f t="shared" si="5"/>
        <v>381900</v>
      </c>
      <c r="V24" s="5" t="s">
        <v>12</v>
      </c>
      <c r="W24" s="11"/>
      <c r="X24" s="30"/>
      <c r="Y24" s="29"/>
      <c r="Z24" s="29"/>
      <c r="AA24" s="29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9"/>
      <c r="Y25" s="29"/>
      <c r="Z25" s="29"/>
      <c r="AA25" s="29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9" t="s">
        <v>139</v>
      </c>
      <c r="C1" s="69"/>
      <c r="D1" s="69"/>
      <c r="E1" s="69"/>
      <c r="F1" s="69"/>
      <c r="G1" s="69"/>
      <c r="H1" s="69"/>
      <c r="I1" s="69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70"/>
      <c r="C2" s="70"/>
      <c r="D2" s="70"/>
      <c r="E2" s="70"/>
      <c r="F2" s="70"/>
      <c r="G2" s="70"/>
      <c r="H2" s="70"/>
      <c r="I2" s="70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4"/>
      <c r="C4" s="11"/>
      <c r="D4" s="53" t="s">
        <v>51</v>
      </c>
      <c r="E4" s="32"/>
      <c r="F4" s="11"/>
      <c r="G4" s="53" t="s">
        <v>112</v>
      </c>
      <c r="H4" s="56"/>
      <c r="I4" s="12"/>
      <c r="J4" s="53" t="s">
        <v>40</v>
      </c>
      <c r="K4" s="56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7" t="s">
        <v>0</v>
      </c>
      <c r="C5" s="7" t="s">
        <v>52</v>
      </c>
      <c r="D5" s="60" t="s">
        <v>131</v>
      </c>
      <c r="E5" s="60" t="s">
        <v>132</v>
      </c>
      <c r="F5" s="19"/>
      <c r="G5" s="60" t="s">
        <v>131</v>
      </c>
      <c r="H5" s="60" t="s">
        <v>132</v>
      </c>
      <c r="I5" s="61"/>
      <c r="J5" s="60" t="s">
        <v>131</v>
      </c>
      <c r="K5" s="60" t="s">
        <v>132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8.28125" style="0" customWidth="1"/>
  </cols>
  <sheetData>
    <row r="1" spans="3:21" ht="15.75">
      <c r="C1" s="69" t="s">
        <v>139</v>
      </c>
      <c r="D1" s="69"/>
      <c r="E1" s="69"/>
      <c r="F1" s="69"/>
      <c r="G1" s="69"/>
      <c r="H1" s="69"/>
      <c r="I1" s="69"/>
      <c r="J1" s="69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21" ht="15.75">
      <c r="C2" s="66"/>
      <c r="D2" s="67"/>
      <c r="E2" s="67"/>
      <c r="F2" s="67"/>
      <c r="G2" s="67"/>
      <c r="H2" s="67"/>
      <c r="I2" s="67"/>
      <c r="J2" s="67"/>
      <c r="K2" s="67"/>
      <c r="L2" s="67"/>
      <c r="M2" s="62"/>
      <c r="N2" s="62"/>
      <c r="O2" s="62"/>
      <c r="P2" s="62"/>
      <c r="Q2" s="62"/>
      <c r="R2" s="62"/>
      <c r="S2" s="62"/>
      <c r="T2" s="62"/>
      <c r="U2" s="62"/>
    </row>
    <row r="3" spans="1:21" ht="12.75" customHeight="1">
      <c r="A3" s="62"/>
      <c r="B3" s="62"/>
      <c r="C3" s="65" t="s">
        <v>136</v>
      </c>
      <c r="D3" s="65"/>
      <c r="E3" s="65"/>
      <c r="F3" s="65"/>
      <c r="G3" s="65"/>
      <c r="H3" s="65"/>
      <c r="I3" s="65"/>
      <c r="J3" s="65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6" t="s">
        <v>137</v>
      </c>
      <c r="D4" s="67"/>
      <c r="E4" s="67"/>
      <c r="F4" s="67"/>
      <c r="G4" s="67"/>
      <c r="H4" s="67"/>
      <c r="I4" s="67"/>
      <c r="J4" s="67"/>
      <c r="K4" s="67"/>
      <c r="L4" s="67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3"/>
      <c r="D5" s="64"/>
      <c r="E5" s="64"/>
      <c r="F5" s="64"/>
      <c r="G5" s="64"/>
      <c r="H5" s="64"/>
      <c r="I5" s="64"/>
      <c r="J5" s="64"/>
      <c r="K5" s="64"/>
      <c r="L5" s="64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3:21" ht="15.75">
      <c r="C7" s="30" t="s">
        <v>130</v>
      </c>
      <c r="D7" s="64"/>
      <c r="E7" s="64"/>
      <c r="F7" s="64"/>
      <c r="G7" s="64"/>
      <c r="H7" s="64"/>
      <c r="I7" s="64"/>
      <c r="J7" s="64"/>
      <c r="K7" s="64"/>
      <c r="L7" s="64"/>
      <c r="M7" s="62"/>
      <c r="N7" s="62"/>
      <c r="O7" s="62"/>
      <c r="P7" s="62"/>
      <c r="Q7" s="62"/>
      <c r="R7" s="62"/>
      <c r="S7" s="62"/>
      <c r="T7" s="62"/>
      <c r="U7" s="62"/>
    </row>
    <row r="8" spans="1:46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5.75">
      <c r="A9" s="11"/>
      <c r="B9" s="11"/>
      <c r="C9" s="11"/>
      <c r="D9" s="32"/>
      <c r="E9" s="32"/>
      <c r="F9" s="32"/>
      <c r="G9" s="32"/>
      <c r="H9" s="32"/>
      <c r="I9" s="32"/>
      <c r="J9" s="32"/>
      <c r="K9" s="48" t="s">
        <v>53</v>
      </c>
      <c r="L9" s="32"/>
      <c r="M9" s="32"/>
      <c r="N9" s="32"/>
      <c r="O9" s="32"/>
      <c r="P9" s="32"/>
      <c r="Q9" s="32"/>
      <c r="R9" s="3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11"/>
      <c r="D10" s="32"/>
      <c r="E10" s="35" t="s">
        <v>6</v>
      </c>
      <c r="F10" s="36"/>
      <c r="G10" s="33"/>
      <c r="H10" s="43" t="s">
        <v>8</v>
      </c>
      <c r="I10" s="44"/>
      <c r="J10" s="39"/>
      <c r="K10" s="35" t="s">
        <v>9</v>
      </c>
      <c r="L10" s="39"/>
      <c r="M10" s="33"/>
      <c r="N10" s="43" t="s">
        <v>10</v>
      </c>
      <c r="O10" s="44"/>
      <c r="P10" s="37"/>
      <c r="Q10" s="38" t="s">
        <v>11</v>
      </c>
      <c r="R10" s="4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4"/>
      <c r="E11" s="24" t="s">
        <v>7</v>
      </c>
      <c r="F11" s="42"/>
      <c r="G11" s="41"/>
      <c r="H11" s="24" t="s">
        <v>42</v>
      </c>
      <c r="I11" s="32"/>
      <c r="J11" s="32"/>
      <c r="K11" s="24" t="s">
        <v>43</v>
      </c>
      <c r="L11" s="32"/>
      <c r="M11" s="33"/>
      <c r="N11" s="45" t="s">
        <v>44</v>
      </c>
      <c r="O11" s="44"/>
      <c r="P11" s="32"/>
      <c r="Q11" s="46" t="s">
        <v>45</v>
      </c>
      <c r="R11" s="3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38.25">
      <c r="A12" s="11"/>
      <c r="B12" s="7" t="s">
        <v>0</v>
      </c>
      <c r="C12" s="7" t="s">
        <v>114</v>
      </c>
      <c r="D12" s="60" t="s">
        <v>131</v>
      </c>
      <c r="E12" s="60" t="s">
        <v>132</v>
      </c>
      <c r="F12" s="7" t="s">
        <v>4</v>
      </c>
      <c r="G12" s="60" t="s">
        <v>131</v>
      </c>
      <c r="H12" s="60" t="s">
        <v>132</v>
      </c>
      <c r="I12" s="7" t="s">
        <v>4</v>
      </c>
      <c r="J12" s="60" t="s">
        <v>131</v>
      </c>
      <c r="K12" s="60" t="s">
        <v>132</v>
      </c>
      <c r="L12" s="7" t="s">
        <v>4</v>
      </c>
      <c r="M12" s="60" t="s">
        <v>131</v>
      </c>
      <c r="N12" s="60" t="s">
        <v>132</v>
      </c>
      <c r="O12" s="7" t="s">
        <v>4</v>
      </c>
      <c r="P12" s="60" t="s">
        <v>131</v>
      </c>
      <c r="Q12" s="60" t="s">
        <v>132</v>
      </c>
      <c r="R12" s="7" t="s">
        <v>4</v>
      </c>
      <c r="S12" s="60" t="s">
        <v>134</v>
      </c>
      <c r="T12" s="60" t="s">
        <v>135</v>
      </c>
      <c r="U12" s="7" t="s">
        <v>4</v>
      </c>
      <c r="V12" s="7" t="s">
        <v>114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3">
        <v>1203</v>
      </c>
      <c r="C13" s="3" t="s">
        <v>130</v>
      </c>
      <c r="D13" s="3">
        <v>4800</v>
      </c>
      <c r="E13" s="3">
        <v>4800</v>
      </c>
      <c r="F13" s="3">
        <f>SUM(D13:E13)</f>
        <v>9600</v>
      </c>
      <c r="G13" s="3">
        <v>0</v>
      </c>
      <c r="H13" s="3">
        <v>0</v>
      </c>
      <c r="I13" s="3">
        <f>SUM(G13:H13)</f>
        <v>0</v>
      </c>
      <c r="J13" s="3">
        <v>7200</v>
      </c>
      <c r="K13" s="3">
        <v>0</v>
      </c>
      <c r="L13" s="3">
        <f>SUM(J13:K13)</f>
        <v>7200</v>
      </c>
      <c r="M13" s="3">
        <v>0</v>
      </c>
      <c r="N13" s="3">
        <v>0</v>
      </c>
      <c r="O13" s="3">
        <f>SUM(M13:N13)</f>
        <v>0</v>
      </c>
      <c r="P13" s="3">
        <v>0</v>
      </c>
      <c r="Q13" s="3">
        <v>8400</v>
      </c>
      <c r="R13" s="3">
        <f>SUM(P13:Q13)</f>
        <v>8400</v>
      </c>
      <c r="S13" s="5">
        <f>D13+G13+J13+M13+P13</f>
        <v>12000</v>
      </c>
      <c r="T13" s="5">
        <f>E13+H13+K13+N13+Q13</f>
        <v>13200</v>
      </c>
      <c r="U13" s="5">
        <f>S13+T13</f>
        <v>25200</v>
      </c>
      <c r="V13" s="3" t="s">
        <v>130</v>
      </c>
      <c r="W13" s="11" t="s">
        <v>133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/>
      <c r="C14" s="3"/>
      <c r="D14" s="3">
        <v>0</v>
      </c>
      <c r="E14" s="3">
        <v>0</v>
      </c>
      <c r="F14" s="3">
        <f aca="true" t="shared" si="0" ref="F14:F38">SUM(D14:E14)</f>
        <v>0</v>
      </c>
      <c r="G14" s="3">
        <v>0</v>
      </c>
      <c r="H14" s="3">
        <v>0</v>
      </c>
      <c r="I14" s="3">
        <f aca="true" t="shared" si="1" ref="I14:I26"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 aca="true" t="shared" si="2" ref="O14:O38">SUM(M14:N14)</f>
        <v>0</v>
      </c>
      <c r="P14" s="3">
        <v>0</v>
      </c>
      <c r="Q14" s="3">
        <v>0</v>
      </c>
      <c r="R14" s="3">
        <f aca="true" t="shared" si="3" ref="R14:R38">SUM(P14:Q14)</f>
        <v>0</v>
      </c>
      <c r="S14" s="5">
        <f aca="true" t="shared" si="4" ref="S14:T39">D14+G14+J14+M14+P14</f>
        <v>0</v>
      </c>
      <c r="T14" s="5">
        <f t="shared" si="4"/>
        <v>0</v>
      </c>
      <c r="U14" s="5">
        <f aca="true" t="shared" si="5" ref="U14:U39">S14+T14</f>
        <v>0</v>
      </c>
      <c r="V14" s="3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/>
      <c r="C15" s="3"/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aca="true" t="shared" si="6" ref="L18:L38"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>SUM(G27:H27)</f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aca="true" t="shared" si="7" ref="F29:F37">SUM(D29:E29)</f>
        <v>0</v>
      </c>
      <c r="G29" s="3">
        <v>0</v>
      </c>
      <c r="H29" s="3">
        <v>0</v>
      </c>
      <c r="I29" s="3">
        <f aca="true" t="shared" si="8" ref="I29:I37">SUM(G29:H29)</f>
        <v>0</v>
      </c>
      <c r="J29" s="3">
        <v>0</v>
      </c>
      <c r="K29" s="3">
        <v>0</v>
      </c>
      <c r="L29" s="3">
        <f aca="true" t="shared" si="9" ref="L29:L37">SUM(J29:K29)</f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7"/>
        <v>0</v>
      </c>
      <c r="G30" s="3">
        <v>0</v>
      </c>
      <c r="H30" s="3">
        <v>0</v>
      </c>
      <c r="I30" s="3">
        <f t="shared" si="8"/>
        <v>0</v>
      </c>
      <c r="J30" s="3">
        <v>0</v>
      </c>
      <c r="K30" s="3">
        <v>0</v>
      </c>
      <c r="L30" s="3">
        <f t="shared" si="9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>SUM(D33:E33)</f>
        <v>0</v>
      </c>
      <c r="G33" s="3">
        <v>0</v>
      </c>
      <c r="H33" s="3">
        <v>0</v>
      </c>
      <c r="I33" s="3">
        <f>SUM(G33:H33)</f>
        <v>0</v>
      </c>
      <c r="J33" s="3">
        <v>0</v>
      </c>
      <c r="K33" s="3">
        <v>0</v>
      </c>
      <c r="L33" s="3">
        <f>SUM(J33:K33)</f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aca="true" t="shared" si="10" ref="S33:T35">D33+G33+J33+M33+P33</f>
        <v>0</v>
      </c>
      <c r="T33" s="5">
        <f t="shared" si="10"/>
        <v>0</v>
      </c>
      <c r="U33" s="5">
        <f>S33+T33</f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10"/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7"/>
        <v>0</v>
      </c>
      <c r="G36" s="3">
        <v>0</v>
      </c>
      <c r="H36" s="3">
        <v>0</v>
      </c>
      <c r="I36" s="3">
        <f t="shared" si="8"/>
        <v>0</v>
      </c>
      <c r="J36" s="3">
        <v>0</v>
      </c>
      <c r="K36" s="3">
        <v>0</v>
      </c>
      <c r="L36" s="3">
        <f t="shared" si="9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0"/>
        <v>0</v>
      </c>
      <c r="G38" s="3">
        <v>0</v>
      </c>
      <c r="H38" s="3">
        <v>0</v>
      </c>
      <c r="I38" s="3">
        <f>SUM(G38:H38)</f>
        <v>0</v>
      </c>
      <c r="J38" s="3">
        <v>0</v>
      </c>
      <c r="K38" s="3">
        <v>0</v>
      </c>
      <c r="L38" s="3">
        <f t="shared" si="6"/>
        <v>0</v>
      </c>
      <c r="M38" s="3">
        <v>0</v>
      </c>
      <c r="N38" s="3">
        <v>0</v>
      </c>
      <c r="O38" s="3">
        <f t="shared" si="2"/>
        <v>0</v>
      </c>
      <c r="P38" s="3">
        <v>0</v>
      </c>
      <c r="Q38" s="3">
        <v>0</v>
      </c>
      <c r="R38" s="3">
        <f t="shared" si="3"/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5" t="s">
        <v>12</v>
      </c>
      <c r="D39" s="5">
        <f aca="true" t="shared" si="11" ref="D39:R39">SUM(D13:D38)</f>
        <v>4800</v>
      </c>
      <c r="E39" s="5">
        <f t="shared" si="11"/>
        <v>4800</v>
      </c>
      <c r="F39" s="5">
        <f t="shared" si="11"/>
        <v>9600</v>
      </c>
      <c r="G39" s="5">
        <f t="shared" si="11"/>
        <v>0</v>
      </c>
      <c r="H39" s="5">
        <f t="shared" si="11"/>
        <v>0</v>
      </c>
      <c r="I39" s="5">
        <f t="shared" si="11"/>
        <v>0</v>
      </c>
      <c r="J39" s="5">
        <f t="shared" si="11"/>
        <v>7200</v>
      </c>
      <c r="K39" s="5">
        <f t="shared" si="11"/>
        <v>0</v>
      </c>
      <c r="L39" s="5">
        <f t="shared" si="11"/>
        <v>7200</v>
      </c>
      <c r="M39" s="5">
        <f t="shared" si="11"/>
        <v>0</v>
      </c>
      <c r="N39" s="5">
        <f t="shared" si="11"/>
        <v>0</v>
      </c>
      <c r="O39" s="5">
        <f t="shared" si="11"/>
        <v>0</v>
      </c>
      <c r="P39" s="5">
        <f t="shared" si="11"/>
        <v>0</v>
      </c>
      <c r="Q39" s="5">
        <f t="shared" si="11"/>
        <v>8400</v>
      </c>
      <c r="R39" s="5">
        <f t="shared" si="11"/>
        <v>8400</v>
      </c>
      <c r="S39" s="5">
        <f t="shared" si="4"/>
        <v>12000</v>
      </c>
      <c r="T39" s="5">
        <f t="shared" si="4"/>
        <v>13200</v>
      </c>
      <c r="U39" s="5">
        <f t="shared" si="5"/>
        <v>25200</v>
      </c>
      <c r="V39" s="5" t="s">
        <v>12</v>
      </c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</sheetData>
  <sheetProtection/>
  <mergeCells count="5">
    <mergeCell ref="C1:J1"/>
    <mergeCell ref="C2:L2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2007-09-24T11:33:57Z</dcterms:modified>
  <cp:category/>
  <cp:version/>
  <cp:contentType/>
  <cp:contentStatus/>
</cp:coreProperties>
</file>