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<sst xmlns="http://schemas.openxmlformats.org/spreadsheetml/2006/main" count="386" uniqueCount="140">
  <si>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</si>
  <si>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</si>
  <si>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</si>
  <si>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</si>
  <si>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</si>
  <si>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</si>
  <si>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</si>
  <si>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</si>
  <si>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</si>
  <si>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</si>
  <si>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</si>
  <si>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</si>
  <si>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</si>
  <si>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</si>
  <si>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</si>
  <si>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</si>
  <si>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</si>
  <si>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</si>
  <si>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</si>
  <si>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</si>
  <si>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</si>
  <si>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</si>
  <si>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</si>
  <si>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</si>
  <si>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</si>
  <si>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</si>
  <si>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</si>
  <si>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</si>
  <si>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</si>
  <si>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</si>
  <si>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</si>
  <si>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</si>
  <si>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</si>
  <si>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</si>
  <si>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</si>
  <si>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</si>
  <si>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</si>
  <si>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</si>
  <si>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</si>
  <si>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</si>
  <si>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</si>
  <si>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</si>
  <si>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</si>
  <si>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</si>
  <si>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</si>
  <si>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</si>
  <si>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</si>
  <si>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</si>
  <si>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</si>
  <si>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</si>
  <si>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</si>
  <si>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</si>
  <si>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</si>
  <si>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</si>
  <si>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</si>
  <si>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</si>
  <si>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</si>
  <si>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</si>
  <si>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</si>
  <si>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</si>
  <si>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</si>
  <si>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</si>
  <si>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</si>
  <si>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</si>
  <si>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</si>
  <si>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</si>
  <si>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</si>
  <si>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</si>
  <si>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</si>
  <si>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</si>
  <si>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</si>
  <si>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</si>
  <si>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</si>
  <si>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</si>
  <si>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</si>
  <si>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</si>
  <si>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</si>
  <si>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</si>
  <si>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</si>
  <si>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</si>
  <si>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</si>
  <si>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</si>
  <si>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</si>
  <si>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</si>
  <si>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</si>
  <si>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</si>
  <si>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</si>
  <si>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</si>
  <si>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</si>
  <si>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</si>
  <si>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</si>
  <si>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</si>
  <si>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</si>
  <si>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</si>
  <si>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</si>
  <si>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</si>
  <si>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</si>
  <si>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</si>
  <si>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</si>
  <si>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</si>
  <si>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</si>
  <si>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</si>
  <si>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</si>
  <si>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</si>
  <si>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</si>
  <si>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</si>
  <si>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</si>
  <si>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</si>
  <si>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</si>
  <si>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</si>
  <si>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</si>
  <si>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</si>
  <si>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</si>
  <si>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</si>
  <si>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</si>
  <si>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</si>
  <si>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</si>
  <si>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</si>
  <si>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</si>
  <si>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</si>
  <si>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</si>
  <si>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</si>
  <si>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</si>
  <si>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</si>
  <si>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</si>
  <si>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</si>
  <si>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</si>
  <si>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</si>
  <si>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</si>
  <si>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</si>
  <si>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3257 -  Elevated temperature liquid, n.o.s., at or above 100°C and below its flash point</t>
  </si>
  <si>
    <t>3291 - Medical waste, n.o.s. / Regulated medical waste, n.o.s.</t>
  </si>
  <si>
    <t>EAST-BOUND</t>
  </si>
  <si>
    <t>WEST-BOUND</t>
  </si>
  <si>
    <t>EAST-BOUND Total</t>
  </si>
  <si>
    <t>-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</si>
  <si>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</si>
  <si>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</si>
  <si>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</si>
  <si>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033-R56-Stafford Post-Ixopo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</si>
</sst>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 shrinkToFit="1"/>
    </xf>
    <xf numFmtId="0" fontId="1" fillId="2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46.018001556396484</c:v>
                </c:pt>
                <c:pt idx="1">
                  <c:v>9.734999656677246</c:v>
                </c:pt>
                <c:pt idx="2">
                  <c:v>0</c:v>
                </c:pt>
                <c:pt idx="3">
                  <c:v>6.195000171661377</c:v>
                </c:pt>
                <c:pt idx="4">
                  <c:v>6.195000171661377</c:v>
                </c:pt>
                <c:pt idx="5">
                  <c:v>18.583999633789062</c:v>
                </c:pt>
                <c:pt idx="6">
                  <c:v>13.27400016784668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46.60200119018555</c:v>
                </c:pt>
                <c:pt idx="1">
                  <c:v>8.73799991607666</c:v>
                </c:pt>
                <c:pt idx="2">
                  <c:v>0.9710000157356262</c:v>
                </c:pt>
                <c:pt idx="3">
                  <c:v>3.882999897003174</c:v>
                </c:pt>
                <c:pt idx="4">
                  <c:v>10.680000305175781</c:v>
                </c:pt>
                <c:pt idx="5">
                  <c:v>20.38800048828125</c:v>
                </c:pt>
                <c:pt idx="6">
                  <c:v>8.73799991607666</c:v>
                </c:pt>
              </c:numCache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"/>
          <c:y val="0.12525"/>
          <c:w val="0.345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Group'!$D$19:$D$23</c:f>
              <c:numCache>
                <c:ptCount val="5"/>
                <c:pt idx="0">
                  <c:v>23.913000106811523</c:v>
                </c:pt>
                <c:pt idx="1">
                  <c:v>0</c:v>
                </c:pt>
                <c:pt idx="2">
                  <c:v>15.217000007629395</c:v>
                </c:pt>
                <c:pt idx="3">
                  <c:v>15.217000007629395</c:v>
                </c:pt>
                <c:pt idx="4">
                  <c:v>45.652000427246094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>
                <c:ptCount val="5"/>
                <c:pt idx="0">
                  <c:v>Rigid Truck</c:v>
                </c:pt>
                <c:pt idx="1">
                  <c:v>4x2 Trucktractor Combination </c:v>
                </c:pt>
                <c:pt idx="2">
                  <c:v>6x4 Trucktractor –5 axle </c:v>
                </c:pt>
                <c:pt idx="3">
                  <c:v>6x4 Trucktractor –6 axle </c:v>
                </c:pt>
                <c:pt idx="4">
                  <c:v>Interlink or Rigid and drawbar</c:v>
                </c:pt>
              </c:strCache>
            </c:strRef>
          </c:cat>
          <c:val>
            <c:numRef>
              <c:f>'Vehicle Group'!$E$19:$E$23</c:f>
              <c:numCache>
                <c:ptCount val="5"/>
                <c:pt idx="0">
                  <c:v>19.565000534057617</c:v>
                </c:pt>
                <c:pt idx="1">
                  <c:v>2.1740000247955322</c:v>
                </c:pt>
                <c:pt idx="2">
                  <c:v>8.696000099182129</c:v>
                </c:pt>
                <c:pt idx="3">
                  <c:v>23.913000106811523</c:v>
                </c:pt>
                <c:pt idx="4">
                  <c:v>45.652000427246094</c:v>
                </c:pt>
              </c:numCache>
            </c:numRef>
          </c:val>
        </c:ser>
        <c:axId val="24651337"/>
        <c:axId val="20535442"/>
      </c:barChart>
      <c:cat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"/>
          <c:y val="0.125"/>
          <c:w val="0.33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13.043000221252441</c:v>
                </c:pt>
                <c:pt idx="2">
                  <c:v>39.130001068115234</c:v>
                </c:pt>
                <c:pt idx="3">
                  <c:v>10.869999885559082</c:v>
                </c:pt>
                <c:pt idx="4">
                  <c:v>0</c:v>
                </c:pt>
                <c:pt idx="5">
                  <c:v>0</c:v>
                </c:pt>
                <c:pt idx="6">
                  <c:v>26.086999893188477</c:v>
                </c:pt>
                <c:pt idx="7">
                  <c:v>4.3480000495910645</c:v>
                </c:pt>
                <c:pt idx="8">
                  <c:v>0</c:v>
                </c:pt>
                <c:pt idx="9">
                  <c:v>0</c:v>
                </c:pt>
                <c:pt idx="10">
                  <c:v>6.521999835968018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6.521999835968018</c:v>
                </c:pt>
                <c:pt idx="2">
                  <c:v>45.652000427246094</c:v>
                </c:pt>
                <c:pt idx="3">
                  <c:v>8.696000099182129</c:v>
                </c:pt>
                <c:pt idx="4">
                  <c:v>0</c:v>
                </c:pt>
                <c:pt idx="5">
                  <c:v>0</c:v>
                </c:pt>
                <c:pt idx="6">
                  <c:v>23.913000106811523</c:v>
                </c:pt>
                <c:pt idx="7">
                  <c:v>13.043000221252441</c:v>
                </c:pt>
                <c:pt idx="8">
                  <c:v>0</c:v>
                </c:pt>
                <c:pt idx="9">
                  <c:v>0</c:v>
                </c:pt>
                <c:pt idx="10">
                  <c:v>2.1740000247955322</c:v>
                </c:pt>
                <c:pt idx="11">
                  <c:v>0</c:v>
                </c:pt>
              </c:numCache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1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25"/>
          <c:y val="0.1225"/>
          <c:w val="0.348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05"/>
          <c:y val="0.12475"/>
          <c:w val="0.39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28.26099967956543</c:v>
                </c:pt>
                <c:pt idx="5">
                  <c:v>0</c:v>
                </c:pt>
                <c:pt idx="6">
                  <c:v>4.3480000495910645</c:v>
                </c:pt>
                <c:pt idx="7">
                  <c:v>2.1740000247955322</c:v>
                </c:pt>
                <c:pt idx="8">
                  <c:v>2.1740000247955322</c:v>
                </c:pt>
                <c:pt idx="9">
                  <c:v>4.3480000495910645</c:v>
                </c:pt>
                <c:pt idx="10">
                  <c:v>39.130001068115234</c:v>
                </c:pt>
                <c:pt idx="11">
                  <c:v>4.3480000495910645</c:v>
                </c:pt>
                <c:pt idx="12">
                  <c:v>0</c:v>
                </c:pt>
                <c:pt idx="13">
                  <c:v>4.3480000495910645</c:v>
                </c:pt>
                <c:pt idx="14">
                  <c:v>0</c:v>
                </c:pt>
                <c:pt idx="15">
                  <c:v>10.869999885559082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10.869999885559082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2.1740000247955322</c:v>
                </c:pt>
                <c:pt idx="9">
                  <c:v>4.3480000495910645</c:v>
                </c:pt>
                <c:pt idx="10">
                  <c:v>30.434999465942383</c:v>
                </c:pt>
                <c:pt idx="11">
                  <c:v>13.043000221252441</c:v>
                </c:pt>
                <c:pt idx="12">
                  <c:v>8.696000099182129</c:v>
                </c:pt>
                <c:pt idx="13">
                  <c:v>26.086999893188477</c:v>
                </c:pt>
                <c:pt idx="14">
                  <c:v>0</c:v>
                </c:pt>
                <c:pt idx="15">
                  <c:v>4.3480000495910645</c:v>
                </c:pt>
                <c:pt idx="16">
                  <c:v>0</c:v>
                </c:pt>
              </c:numCache>
            </c:numRef>
          </c:val>
        </c:ser>
        <c:axId val="7258423"/>
        <c:axId val="65325808"/>
      </c:barChart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975"/>
          <c:y val="0.11825"/>
          <c:w val="0.3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2.37</c:v>
                </c:pt>
                <c:pt idx="7">
                  <c:v>4.148</c:v>
                </c:pt>
                <c:pt idx="8">
                  <c:v>4.148</c:v>
                </c:pt>
                <c:pt idx="9">
                  <c:v>4.741</c:v>
                </c:pt>
                <c:pt idx="10">
                  <c:v>51.111</c:v>
                </c:pt>
                <c:pt idx="11">
                  <c:v>7.407</c:v>
                </c:pt>
                <c:pt idx="12">
                  <c:v>0</c:v>
                </c:pt>
                <c:pt idx="13">
                  <c:v>5.333</c:v>
                </c:pt>
                <c:pt idx="14">
                  <c:v>0</c:v>
                </c:pt>
                <c:pt idx="15">
                  <c:v>20.741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2.529</c:v>
                </c:pt>
                <c:pt idx="9">
                  <c:v>3.477</c:v>
                </c:pt>
                <c:pt idx="10">
                  <c:v>32.034</c:v>
                </c:pt>
                <c:pt idx="11">
                  <c:v>12.223</c:v>
                </c:pt>
                <c:pt idx="12">
                  <c:v>10.854</c:v>
                </c:pt>
                <c:pt idx="13">
                  <c:v>35.406</c:v>
                </c:pt>
                <c:pt idx="14">
                  <c:v>0</c:v>
                </c:pt>
                <c:pt idx="15">
                  <c:v>3.477</c:v>
                </c:pt>
                <c:pt idx="16">
                  <c:v>0</c:v>
                </c:pt>
              </c:numCache>
            </c:numRef>
          </c:val>
        </c:ser>
        <c:axId val="51061361"/>
        <c:axId val="56899066"/>
      </c:barChart>
      <c:cat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675"/>
          <c:y val="0.123"/>
          <c:w val="0.348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2329547"/>
        <c:axId val="45421604"/>
      </c:barChart>
      <c:catAx>
        <c:axId val="42329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7"/>
          <c:y val="0.11375"/>
          <c:w val="0.319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143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143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762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762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762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33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70" t="s">
        <v>139</v>
      </c>
      <c r="C2" s="70"/>
      <c r="D2" s="70"/>
      <c r="E2" s="70"/>
      <c r="F2" s="70"/>
      <c r="G2" s="70"/>
      <c r="H2" s="70"/>
      <c r="I2" s="70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132</v>
      </c>
      <c r="E5" s="57" t="s">
        <v>133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88</v>
      </c>
      <c r="C6" s="19" t="s">
        <v>89</v>
      </c>
      <c r="D6" s="20">
        <v>46.018001556396484</v>
      </c>
      <c r="E6" s="20">
        <v>46.60200119018555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7</v>
      </c>
      <c r="D7" s="20">
        <v>9.734999656677246</v>
      </c>
      <c r="E7" s="20">
        <v>8.73799991607666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42</v>
      </c>
      <c r="D8" s="20">
        <v>0</v>
      </c>
      <c r="E8" s="20">
        <v>0.9710000157356262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43</v>
      </c>
      <c r="D9" s="20">
        <v>6.195000171661377</v>
      </c>
      <c r="E9" s="20">
        <v>3.882999897003174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44</v>
      </c>
      <c r="D10" s="20">
        <v>6.195000171661377</v>
      </c>
      <c r="E10" s="20">
        <v>10.680000305175781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45</v>
      </c>
      <c r="D11" s="20">
        <v>18.583999633789062</v>
      </c>
      <c r="E11" s="20">
        <v>20.38800048828125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95</v>
      </c>
      <c r="C12" s="19" t="s">
        <v>96</v>
      </c>
      <c r="D12" s="20">
        <v>13.27400016784668</v>
      </c>
      <c r="E12" s="20">
        <v>8.73799991607666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100.00100135803223</v>
      </c>
      <c r="E13" s="22">
        <f>SUM(E6:E12)</f>
        <v>100.0000017285347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132</v>
      </c>
      <c r="E18" s="57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90</v>
      </c>
      <c r="C19" s="19" t="s">
        <v>7</v>
      </c>
      <c r="D19" s="20">
        <v>23.913000106811523</v>
      </c>
      <c r="E19" s="20">
        <v>19.565000534057617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91</v>
      </c>
      <c r="C20" s="19" t="s">
        <v>42</v>
      </c>
      <c r="D20" s="20">
        <v>0</v>
      </c>
      <c r="E20" s="20">
        <v>2.1740000247955322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92</v>
      </c>
      <c r="C21" s="19" t="s">
        <v>43</v>
      </c>
      <c r="D21" s="20">
        <v>15.217000007629395</v>
      </c>
      <c r="E21" s="20">
        <v>8.696000099182129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93</v>
      </c>
      <c r="C22" s="19" t="s">
        <v>44</v>
      </c>
      <c r="D22" s="20">
        <v>15.217000007629395</v>
      </c>
      <c r="E22" s="20">
        <v>23.913000106811523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94</v>
      </c>
      <c r="C23" s="19" t="s">
        <v>45</v>
      </c>
      <c r="D23" s="20">
        <v>45.652000427246094</v>
      </c>
      <c r="E23" s="20">
        <v>45.652000427246094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99.9990005493164</v>
      </c>
      <c r="E24" s="22">
        <f>SUM(E19:E23)</f>
        <v>100.0000011920929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70" t="s">
        <v>139</v>
      </c>
      <c r="C1" s="70"/>
      <c r="D1" s="70"/>
      <c r="E1" s="70"/>
      <c r="F1" s="70"/>
      <c r="G1" s="70"/>
      <c r="H1" s="70"/>
      <c r="I1" s="70"/>
      <c r="J1" s="11"/>
      <c r="K1" s="11"/>
      <c r="L1" s="11"/>
    </row>
    <row r="2" spans="1:12" ht="12.75">
      <c r="A2" s="11"/>
      <c r="B2" s="71"/>
      <c r="C2" s="71"/>
      <c r="D2" s="71"/>
      <c r="E2" s="71"/>
      <c r="F2" s="71"/>
      <c r="G2" s="71"/>
      <c r="H2" s="71"/>
      <c r="I2" s="71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132</v>
      </c>
      <c r="E4" s="57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0</v>
      </c>
      <c r="E5" s="20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13.043000221252441</v>
      </c>
      <c r="E6" s="20">
        <v>6.521999835968018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39.130001068115234</v>
      </c>
      <c r="E7" s="20">
        <v>45.652000427246094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10.869999885559082</v>
      </c>
      <c r="E8" s="20">
        <v>8.696000099182129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0</v>
      </c>
      <c r="E9" s="20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26.086999893188477</v>
      </c>
      <c r="E11" s="20">
        <v>23.913000106811523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4.3480000495910645</v>
      </c>
      <c r="E12" s="20">
        <v>13.043000221252441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0</v>
      </c>
      <c r="E13" s="20">
        <v>0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0</v>
      </c>
      <c r="E14" s="20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6.521999835968018</v>
      </c>
      <c r="E15" s="20">
        <v>2.1740000247955322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100.00000095367432</v>
      </c>
      <c r="E17" s="22">
        <f>SUM(E5:E16)</f>
        <v>100.00000071525574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70" t="s">
        <v>139</v>
      </c>
      <c r="B1" s="70"/>
      <c r="C1" s="70"/>
      <c r="D1" s="70"/>
      <c r="E1" s="70"/>
      <c r="F1" s="70"/>
      <c r="G1" s="70"/>
      <c r="H1" s="70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132</v>
      </c>
      <c r="C3" s="57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</v>
      </c>
      <c r="C11" s="8">
        <v>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0</v>
      </c>
      <c r="C12" s="8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0</v>
      </c>
      <c r="C13" s="8">
        <v>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4</v>
      </c>
      <c r="C14" s="8">
        <v>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3</v>
      </c>
      <c r="C15" s="8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3</v>
      </c>
      <c r="C16" s="8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5</v>
      </c>
      <c r="C17" s="8">
        <v>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8</v>
      </c>
      <c r="C18" s="8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7</v>
      </c>
      <c r="C19" s="8">
        <v>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8</v>
      </c>
      <c r="C20" s="8">
        <v>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5</v>
      </c>
      <c r="C21" s="8">
        <v>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</v>
      </c>
      <c r="C22" s="8">
        <v>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46</v>
      </c>
      <c r="C30" s="9">
        <f>SUM(C5:C28)</f>
        <v>46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1.9166666666666667</v>
      </c>
      <c r="C31" s="10">
        <f>AVERAGE(C5:C28)</f>
        <v>1.9166666666666667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70" t="s">
        <v>139</v>
      </c>
      <c r="C1" s="70"/>
      <c r="D1" s="70"/>
      <c r="E1" s="70"/>
      <c r="F1" s="70"/>
      <c r="G1" s="70"/>
      <c r="H1" s="70"/>
      <c r="I1" s="70"/>
      <c r="J1" s="12"/>
      <c r="K1" s="12"/>
      <c r="L1" s="12"/>
    </row>
    <row r="2" spans="1:12" ht="12.75">
      <c r="A2" s="12"/>
      <c r="B2" s="71"/>
      <c r="C2" s="71"/>
      <c r="D2" s="71"/>
      <c r="E2" s="71"/>
      <c r="F2" s="71"/>
      <c r="G2" s="71"/>
      <c r="H2" s="71"/>
      <c r="I2" s="71"/>
      <c r="J2" s="12"/>
      <c r="K2" s="12"/>
      <c r="L2" s="12"/>
    </row>
    <row r="3" spans="1:12" ht="12.75">
      <c r="A3" s="11"/>
      <c r="B3" s="31"/>
      <c r="C3" s="50"/>
      <c r="D3" s="49" t="s">
        <v>50</v>
      </c>
      <c r="E3" s="31"/>
      <c r="F3" s="31"/>
      <c r="G3" s="72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132</v>
      </c>
      <c r="E5" s="57" t="s">
        <v>133</v>
      </c>
      <c r="F5" s="30"/>
      <c r="G5" s="57" t="s">
        <v>132</v>
      </c>
      <c r="H5" s="57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28.26099967956543</v>
      </c>
      <c r="E10" s="4">
        <v>10.869999885559082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0</v>
      </c>
      <c r="F11" s="11"/>
      <c r="G11" s="4">
        <v>0</v>
      </c>
      <c r="H11" s="4">
        <v>0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4.3480000495910645</v>
      </c>
      <c r="E12" s="4">
        <v>0</v>
      </c>
      <c r="F12" s="11"/>
      <c r="G12" s="4">
        <v>2.37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2.1740000247955322</v>
      </c>
      <c r="E13" s="4">
        <v>0</v>
      </c>
      <c r="F13" s="11"/>
      <c r="G13" s="4">
        <v>4.148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2.1740000247955322</v>
      </c>
      <c r="E14" s="4">
        <v>2.1740000247955322</v>
      </c>
      <c r="F14" s="11"/>
      <c r="G14" s="4">
        <v>4.148</v>
      </c>
      <c r="H14" s="4">
        <v>2.529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4.3480000495910645</v>
      </c>
      <c r="E15" s="4">
        <v>4.3480000495910645</v>
      </c>
      <c r="F15" s="11"/>
      <c r="G15" s="4">
        <v>4.741</v>
      </c>
      <c r="H15" s="4">
        <v>3.477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39.130001068115234</v>
      </c>
      <c r="E16" s="4">
        <v>30.434999465942383</v>
      </c>
      <c r="F16" s="11"/>
      <c r="G16" s="4">
        <v>51.111</v>
      </c>
      <c r="H16" s="4">
        <v>32.034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4.3480000495910645</v>
      </c>
      <c r="E17" s="4">
        <v>13.043000221252441</v>
      </c>
      <c r="F17" s="11"/>
      <c r="G17" s="4">
        <v>7.407</v>
      </c>
      <c r="H17" s="4">
        <v>12.223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8.696000099182129</v>
      </c>
      <c r="F18" s="11"/>
      <c r="G18" s="4">
        <v>0</v>
      </c>
      <c r="H18" s="4">
        <v>10.854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4.3480000495910645</v>
      </c>
      <c r="E19" s="4">
        <v>26.086999893188477</v>
      </c>
      <c r="F19" s="11"/>
      <c r="G19" s="4">
        <v>5.333</v>
      </c>
      <c r="H19" s="4">
        <v>35.406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10.869999885559082</v>
      </c>
      <c r="E21" s="4">
        <v>4.3480000495910645</v>
      </c>
      <c r="F21" s="11"/>
      <c r="G21" s="4">
        <v>20.741</v>
      </c>
      <c r="H21" s="4">
        <v>3.477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100.00100088119507</v>
      </c>
      <c r="E23" s="6">
        <f>SUM(E6:E22)</f>
        <v>100.00099968910217</v>
      </c>
      <c r="F23" s="11"/>
      <c r="G23" s="6">
        <f>SUM(G6:G22)</f>
        <v>99.999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70" t="s">
        <v>139</v>
      </c>
      <c r="D1" s="70"/>
      <c r="E1" s="70"/>
      <c r="F1" s="70"/>
      <c r="G1" s="70"/>
      <c r="H1" s="70"/>
      <c r="I1" s="70"/>
      <c r="J1" s="7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1"/>
      <c r="D2" s="71"/>
      <c r="E2" s="71"/>
      <c r="F2" s="71"/>
      <c r="G2" s="71"/>
      <c r="H2" s="71"/>
      <c r="I2" s="71"/>
      <c r="J2" s="7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7" t="s">
        <v>4</v>
      </c>
      <c r="G6" s="60" t="s">
        <v>132</v>
      </c>
      <c r="H6" s="60" t="s">
        <v>133</v>
      </c>
      <c r="I6" s="7" t="s">
        <v>4</v>
      </c>
      <c r="J6" s="60" t="s">
        <v>132</v>
      </c>
      <c r="K6" s="60" t="s">
        <v>133</v>
      </c>
      <c r="L6" s="7" t="s">
        <v>4</v>
      </c>
      <c r="M6" s="60" t="s">
        <v>132</v>
      </c>
      <c r="N6" s="60" t="s">
        <v>133</v>
      </c>
      <c r="O6" s="7" t="s">
        <v>4</v>
      </c>
      <c r="P6" s="60" t="s">
        <v>132</v>
      </c>
      <c r="Q6" s="60" t="s">
        <v>133</v>
      </c>
      <c r="R6" s="7" t="s">
        <v>4</v>
      </c>
      <c r="S6" s="60" t="s">
        <v>134</v>
      </c>
      <c r="T6" s="59" t="str">
        <f>Q6&amp;" Total"</f>
        <v>WEST-BOUND Total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600</v>
      </c>
      <c r="F11" s="3">
        <f t="shared" si="0"/>
        <v>600</v>
      </c>
      <c r="G11" s="3">
        <v>0</v>
      </c>
      <c r="H11" s="3">
        <v>0</v>
      </c>
      <c r="I11" s="3">
        <f t="shared" si="1"/>
        <v>0</v>
      </c>
      <c r="J11" s="3">
        <v>600</v>
      </c>
      <c r="K11" s="3">
        <v>0</v>
      </c>
      <c r="L11" s="3">
        <f t="shared" si="2"/>
        <v>600</v>
      </c>
      <c r="M11" s="3">
        <v>1200</v>
      </c>
      <c r="N11" s="3">
        <v>0</v>
      </c>
      <c r="O11" s="3">
        <f t="shared" si="3"/>
        <v>1200</v>
      </c>
      <c r="P11" s="3">
        <v>2100</v>
      </c>
      <c r="Q11" s="3">
        <v>900</v>
      </c>
      <c r="R11" s="3">
        <f t="shared" si="4"/>
        <v>3000</v>
      </c>
      <c r="S11" s="5">
        <f t="shared" si="5"/>
        <v>3900</v>
      </c>
      <c r="T11" s="5">
        <f t="shared" si="6"/>
        <v>1500</v>
      </c>
      <c r="U11" s="5">
        <f t="shared" si="7"/>
        <v>5400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0</v>
      </c>
      <c r="T12" s="5">
        <f t="shared" si="6"/>
        <v>0</v>
      </c>
      <c r="U12" s="5">
        <f t="shared" si="7"/>
        <v>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600</v>
      </c>
      <c r="E13" s="3">
        <v>0</v>
      </c>
      <c r="F13" s="3">
        <f t="shared" si="0"/>
        <v>600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600</v>
      </c>
      <c r="T13" s="5">
        <f t="shared" si="6"/>
        <v>0</v>
      </c>
      <c r="U13" s="5">
        <f t="shared" si="7"/>
        <v>600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300</v>
      </c>
      <c r="Q14" s="3">
        <v>0</v>
      </c>
      <c r="R14" s="3">
        <f t="shared" si="4"/>
        <v>300</v>
      </c>
      <c r="S14" s="5">
        <f t="shared" si="5"/>
        <v>300</v>
      </c>
      <c r="T14" s="5">
        <f t="shared" si="6"/>
        <v>0</v>
      </c>
      <c r="U14" s="5">
        <f t="shared" si="7"/>
        <v>300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300</v>
      </c>
      <c r="L15" s="3">
        <f t="shared" si="2"/>
        <v>300</v>
      </c>
      <c r="M15" s="3">
        <v>0</v>
      </c>
      <c r="N15" s="3">
        <v>0</v>
      </c>
      <c r="O15" s="3">
        <f t="shared" si="3"/>
        <v>0</v>
      </c>
      <c r="P15" s="3">
        <v>300</v>
      </c>
      <c r="Q15" s="3">
        <v>0</v>
      </c>
      <c r="R15" s="3">
        <f t="shared" si="4"/>
        <v>300</v>
      </c>
      <c r="S15" s="5">
        <f t="shared" si="5"/>
        <v>300</v>
      </c>
      <c r="T15" s="5">
        <f t="shared" si="6"/>
        <v>300</v>
      </c>
      <c r="U15" s="5">
        <f t="shared" si="7"/>
        <v>600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300</v>
      </c>
      <c r="E16" s="3">
        <v>300</v>
      </c>
      <c r="F16" s="3">
        <f t="shared" si="0"/>
        <v>600</v>
      </c>
      <c r="G16" s="3">
        <v>0</v>
      </c>
      <c r="H16" s="3">
        <v>0</v>
      </c>
      <c r="I16" s="3">
        <f t="shared" si="1"/>
        <v>0</v>
      </c>
      <c r="J16" s="3">
        <v>300</v>
      </c>
      <c r="K16" s="3">
        <v>0</v>
      </c>
      <c r="L16" s="3">
        <f t="shared" si="2"/>
        <v>300</v>
      </c>
      <c r="M16" s="3">
        <v>0</v>
      </c>
      <c r="N16" s="3">
        <v>300</v>
      </c>
      <c r="O16" s="3">
        <f t="shared" si="3"/>
        <v>300</v>
      </c>
      <c r="P16" s="3">
        <v>0</v>
      </c>
      <c r="Q16" s="3">
        <v>0</v>
      </c>
      <c r="R16" s="3">
        <f t="shared" si="4"/>
        <v>0</v>
      </c>
      <c r="S16" s="5">
        <f t="shared" si="5"/>
        <v>600</v>
      </c>
      <c r="T16" s="5">
        <f t="shared" si="6"/>
        <v>600</v>
      </c>
      <c r="U16" s="5">
        <f t="shared" si="7"/>
        <v>1200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2100</v>
      </c>
      <c r="E17" s="3">
        <v>900</v>
      </c>
      <c r="F17" s="3">
        <f t="shared" si="0"/>
        <v>3000</v>
      </c>
      <c r="G17" s="3">
        <v>0</v>
      </c>
      <c r="H17" s="3">
        <v>300</v>
      </c>
      <c r="I17" s="3">
        <f t="shared" si="1"/>
        <v>300</v>
      </c>
      <c r="J17" s="3">
        <v>1200</v>
      </c>
      <c r="K17" s="3">
        <v>900</v>
      </c>
      <c r="L17" s="3">
        <f t="shared" si="2"/>
        <v>2100</v>
      </c>
      <c r="M17" s="3">
        <v>300</v>
      </c>
      <c r="N17" s="3">
        <v>600</v>
      </c>
      <c r="O17" s="3">
        <f t="shared" si="3"/>
        <v>900</v>
      </c>
      <c r="P17" s="3">
        <v>1800</v>
      </c>
      <c r="Q17" s="3">
        <v>1500</v>
      </c>
      <c r="R17" s="3">
        <f t="shared" si="4"/>
        <v>3300</v>
      </c>
      <c r="S17" s="5">
        <f t="shared" si="5"/>
        <v>5400</v>
      </c>
      <c r="T17" s="5">
        <f t="shared" si="6"/>
        <v>4200</v>
      </c>
      <c r="U17" s="5">
        <f t="shared" si="7"/>
        <v>9600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600</v>
      </c>
      <c r="F18" s="3">
        <f t="shared" si="0"/>
        <v>600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600</v>
      </c>
      <c r="N18" s="3">
        <v>1200</v>
      </c>
      <c r="O18" s="3">
        <f t="shared" si="3"/>
        <v>1800</v>
      </c>
      <c r="P18" s="3">
        <v>0</v>
      </c>
      <c r="Q18" s="3">
        <v>0</v>
      </c>
      <c r="R18" s="3">
        <f t="shared" si="4"/>
        <v>0</v>
      </c>
      <c r="S18" s="5">
        <f t="shared" si="5"/>
        <v>600</v>
      </c>
      <c r="T18" s="5">
        <f t="shared" si="6"/>
        <v>1800</v>
      </c>
      <c r="U18" s="5">
        <f t="shared" si="7"/>
        <v>2400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900</v>
      </c>
      <c r="O19" s="3">
        <f t="shared" si="3"/>
        <v>900</v>
      </c>
      <c r="P19" s="3">
        <v>0</v>
      </c>
      <c r="Q19" s="3">
        <v>300</v>
      </c>
      <c r="R19" s="3">
        <f t="shared" si="4"/>
        <v>300</v>
      </c>
      <c r="S19" s="5">
        <f t="shared" si="5"/>
        <v>0</v>
      </c>
      <c r="T19" s="5">
        <f t="shared" si="6"/>
        <v>1200</v>
      </c>
      <c r="U19" s="5">
        <f t="shared" si="7"/>
        <v>1200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0</v>
      </c>
      <c r="F20" s="3">
        <f t="shared" si="0"/>
        <v>300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300</v>
      </c>
      <c r="Q20" s="3">
        <v>3600</v>
      </c>
      <c r="R20" s="3">
        <f t="shared" si="4"/>
        <v>3900</v>
      </c>
      <c r="S20" s="5">
        <f t="shared" si="5"/>
        <v>600</v>
      </c>
      <c r="T20" s="5">
        <f t="shared" si="6"/>
        <v>3600</v>
      </c>
      <c r="U20" s="5">
        <f t="shared" si="7"/>
        <v>4200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300</v>
      </c>
      <c r="F22" s="3">
        <f t="shared" si="0"/>
        <v>300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300</v>
      </c>
      <c r="O22" s="3">
        <f t="shared" si="3"/>
        <v>300</v>
      </c>
      <c r="P22" s="3">
        <v>1500</v>
      </c>
      <c r="Q22" s="3">
        <v>0</v>
      </c>
      <c r="R22" s="3">
        <f t="shared" si="4"/>
        <v>1500</v>
      </c>
      <c r="S22" s="5">
        <f t="shared" si="5"/>
        <v>1500</v>
      </c>
      <c r="T22" s="5">
        <f t="shared" si="6"/>
        <v>600</v>
      </c>
      <c r="U22" s="5">
        <f t="shared" si="7"/>
        <v>2100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3300</v>
      </c>
      <c r="E24" s="5">
        <f t="shared" si="8"/>
        <v>2700</v>
      </c>
      <c r="F24" s="5">
        <f t="shared" si="8"/>
        <v>6000</v>
      </c>
      <c r="G24" s="5">
        <v>0</v>
      </c>
      <c r="H24" s="5">
        <f t="shared" si="8"/>
        <v>300</v>
      </c>
      <c r="I24" s="5">
        <f t="shared" si="8"/>
        <v>300</v>
      </c>
      <c r="J24" s="5">
        <f t="shared" si="8"/>
        <v>2100</v>
      </c>
      <c r="K24" s="5">
        <f t="shared" si="8"/>
        <v>1200</v>
      </c>
      <c r="L24" s="5">
        <f t="shared" si="8"/>
        <v>3300</v>
      </c>
      <c r="M24" s="5">
        <f t="shared" si="8"/>
        <v>2100</v>
      </c>
      <c r="N24" s="5">
        <f t="shared" si="8"/>
        <v>3300</v>
      </c>
      <c r="O24" s="5">
        <f t="shared" si="8"/>
        <v>5400</v>
      </c>
      <c r="P24" s="5">
        <f t="shared" si="8"/>
        <v>6300</v>
      </c>
      <c r="Q24" s="5">
        <f t="shared" si="8"/>
        <v>6300</v>
      </c>
      <c r="R24" s="5">
        <f t="shared" si="8"/>
        <v>12600</v>
      </c>
      <c r="S24" s="5">
        <f t="shared" si="5"/>
        <v>13800</v>
      </c>
      <c r="T24" s="5">
        <f t="shared" si="6"/>
        <v>13800</v>
      </c>
      <c r="U24" s="5">
        <f t="shared" si="7"/>
        <v>27600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70" t="s">
        <v>139</v>
      </c>
      <c r="D1" s="70"/>
      <c r="E1" s="70"/>
      <c r="F1" s="70"/>
      <c r="G1" s="70"/>
      <c r="H1" s="70"/>
      <c r="I1" s="70"/>
      <c r="J1" s="7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1"/>
      <c r="D2" s="71"/>
      <c r="E2" s="71"/>
      <c r="F2" s="71"/>
      <c r="G2" s="71"/>
      <c r="H2" s="71"/>
      <c r="I2" s="71"/>
      <c r="J2" s="7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7" t="s">
        <v>4</v>
      </c>
      <c r="G6" s="60" t="s">
        <v>132</v>
      </c>
      <c r="H6" s="60" t="s">
        <v>133</v>
      </c>
      <c r="I6" s="7" t="s">
        <v>4</v>
      </c>
      <c r="J6" s="60" t="s">
        <v>132</v>
      </c>
      <c r="K6" s="60" t="s">
        <v>133</v>
      </c>
      <c r="L6" s="7" t="s">
        <v>4</v>
      </c>
      <c r="M6" s="60" t="s">
        <v>132</v>
      </c>
      <c r="N6" s="60" t="s">
        <v>133</v>
      </c>
      <c r="O6" s="7" t="s">
        <v>4</v>
      </c>
      <c r="P6" s="60" t="s">
        <v>132</v>
      </c>
      <c r="Q6" s="60" t="s">
        <v>133</v>
      </c>
      <c r="R6" s="7" t="s">
        <v>4</v>
      </c>
      <c r="S6" s="60" t="s">
        <v>134</v>
      </c>
      <c r="T6" s="60" t="str">
        <f>Q6&amp;" Total"</f>
        <v>WEST-BOUND Total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0</v>
      </c>
      <c r="U12" s="5">
        <f t="shared" si="5"/>
        <v>0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4800</v>
      </c>
      <c r="E13" s="3">
        <v>0</v>
      </c>
      <c r="F13" s="3">
        <f t="shared" si="0"/>
        <v>4800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4800</v>
      </c>
      <c r="T13" s="5">
        <f t="shared" si="4"/>
        <v>0</v>
      </c>
      <c r="U13" s="5">
        <f t="shared" si="5"/>
        <v>4800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8400</v>
      </c>
      <c r="Q14" s="3">
        <v>0</v>
      </c>
      <c r="R14" s="3">
        <f t="shared" si="3"/>
        <v>8400</v>
      </c>
      <c r="S14" s="5">
        <f t="shared" si="4"/>
        <v>8400</v>
      </c>
      <c r="T14" s="5">
        <f t="shared" si="4"/>
        <v>0</v>
      </c>
      <c r="U14" s="5">
        <f t="shared" si="5"/>
        <v>8400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7200</v>
      </c>
      <c r="L15" s="3">
        <f t="shared" si="6"/>
        <v>7200</v>
      </c>
      <c r="M15" s="3">
        <v>0</v>
      </c>
      <c r="N15" s="3">
        <v>0</v>
      </c>
      <c r="O15" s="3">
        <f t="shared" si="2"/>
        <v>0</v>
      </c>
      <c r="P15" s="3">
        <v>8400</v>
      </c>
      <c r="Q15" s="3">
        <v>0</v>
      </c>
      <c r="R15" s="3">
        <f t="shared" si="3"/>
        <v>8400</v>
      </c>
      <c r="S15" s="5">
        <f t="shared" si="4"/>
        <v>8400</v>
      </c>
      <c r="T15" s="5">
        <f t="shared" si="4"/>
        <v>7200</v>
      </c>
      <c r="U15" s="5">
        <f t="shared" si="5"/>
        <v>15600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2400</v>
      </c>
      <c r="E16" s="3">
        <v>2400</v>
      </c>
      <c r="F16" s="3">
        <f t="shared" si="0"/>
        <v>4800</v>
      </c>
      <c r="G16" s="3">
        <v>0</v>
      </c>
      <c r="H16" s="3">
        <v>0</v>
      </c>
      <c r="I16" s="3">
        <f t="shared" si="1"/>
        <v>0</v>
      </c>
      <c r="J16" s="3">
        <v>7200</v>
      </c>
      <c r="K16" s="3">
        <v>0</v>
      </c>
      <c r="L16" s="3">
        <f t="shared" si="6"/>
        <v>7200</v>
      </c>
      <c r="M16" s="3">
        <v>0</v>
      </c>
      <c r="N16" s="3">
        <v>7500</v>
      </c>
      <c r="O16" s="3">
        <f t="shared" si="2"/>
        <v>7500</v>
      </c>
      <c r="P16" s="3">
        <v>0</v>
      </c>
      <c r="Q16" s="3">
        <v>0</v>
      </c>
      <c r="R16" s="3">
        <f t="shared" si="3"/>
        <v>0</v>
      </c>
      <c r="S16" s="5">
        <f t="shared" si="4"/>
        <v>9600</v>
      </c>
      <c r="T16" s="5">
        <f t="shared" si="4"/>
        <v>9900</v>
      </c>
      <c r="U16" s="5">
        <f t="shared" si="5"/>
        <v>19500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16800</v>
      </c>
      <c r="E17" s="3">
        <v>7200</v>
      </c>
      <c r="F17" s="3">
        <f t="shared" si="0"/>
        <v>24000</v>
      </c>
      <c r="G17" s="3">
        <v>0</v>
      </c>
      <c r="H17" s="3">
        <v>5400</v>
      </c>
      <c r="I17" s="3">
        <f t="shared" si="1"/>
        <v>5400</v>
      </c>
      <c r="J17" s="3">
        <v>28800</v>
      </c>
      <c r="K17" s="3">
        <v>21600</v>
      </c>
      <c r="L17" s="3">
        <f t="shared" si="6"/>
        <v>50400</v>
      </c>
      <c r="M17" s="3">
        <v>7500</v>
      </c>
      <c r="N17" s="3">
        <v>15000</v>
      </c>
      <c r="O17" s="3">
        <f t="shared" si="2"/>
        <v>22500</v>
      </c>
      <c r="P17" s="3">
        <v>50400</v>
      </c>
      <c r="Q17" s="3">
        <v>42000</v>
      </c>
      <c r="R17" s="3">
        <f t="shared" si="3"/>
        <v>92400</v>
      </c>
      <c r="S17" s="5">
        <f t="shared" si="4"/>
        <v>103500</v>
      </c>
      <c r="T17" s="5">
        <f t="shared" si="4"/>
        <v>91200</v>
      </c>
      <c r="U17" s="5">
        <f t="shared" si="5"/>
        <v>194700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4800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15000</v>
      </c>
      <c r="N18" s="3">
        <v>30000</v>
      </c>
      <c r="O18" s="3">
        <f t="shared" si="2"/>
        <v>45000</v>
      </c>
      <c r="P18" s="3">
        <v>0</v>
      </c>
      <c r="Q18" s="3">
        <v>0</v>
      </c>
      <c r="R18" s="3">
        <f t="shared" si="3"/>
        <v>0</v>
      </c>
      <c r="S18" s="5">
        <f t="shared" si="4"/>
        <v>15000</v>
      </c>
      <c r="T18" s="5">
        <f t="shared" si="4"/>
        <v>34800</v>
      </c>
      <c r="U18" s="5">
        <f t="shared" si="5"/>
        <v>49800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22500</v>
      </c>
      <c r="O19" s="3">
        <f t="shared" si="2"/>
        <v>22500</v>
      </c>
      <c r="P19" s="3">
        <v>0</v>
      </c>
      <c r="Q19" s="3">
        <v>8400</v>
      </c>
      <c r="R19" s="3">
        <f t="shared" si="3"/>
        <v>8400</v>
      </c>
      <c r="S19" s="5">
        <f t="shared" si="4"/>
        <v>0</v>
      </c>
      <c r="T19" s="5">
        <f t="shared" si="4"/>
        <v>30900</v>
      </c>
      <c r="U19" s="5">
        <f t="shared" si="5"/>
        <v>30900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0</v>
      </c>
      <c r="F20" s="3">
        <f t="shared" si="0"/>
        <v>2400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8400</v>
      </c>
      <c r="Q20" s="3">
        <v>100800</v>
      </c>
      <c r="R20" s="3">
        <f t="shared" si="3"/>
        <v>109200</v>
      </c>
      <c r="S20" s="5">
        <f t="shared" si="4"/>
        <v>10800</v>
      </c>
      <c r="T20" s="5">
        <f t="shared" si="4"/>
        <v>100800</v>
      </c>
      <c r="U20" s="5">
        <f t="shared" si="5"/>
        <v>111600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2400</v>
      </c>
      <c r="F22" s="3">
        <f t="shared" si="0"/>
        <v>2400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7500</v>
      </c>
      <c r="O22" s="3">
        <f t="shared" si="2"/>
        <v>7500</v>
      </c>
      <c r="P22" s="3">
        <v>42000</v>
      </c>
      <c r="Q22" s="3">
        <v>0</v>
      </c>
      <c r="R22" s="3">
        <f t="shared" si="3"/>
        <v>42000</v>
      </c>
      <c r="S22" s="5">
        <f t="shared" si="4"/>
        <v>42000</v>
      </c>
      <c r="T22" s="5">
        <f t="shared" si="4"/>
        <v>9900</v>
      </c>
      <c r="U22" s="5">
        <f t="shared" si="5"/>
        <v>51900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26400</v>
      </c>
      <c r="E24" s="5">
        <f t="shared" si="7"/>
        <v>16800</v>
      </c>
      <c r="F24" s="5">
        <f t="shared" si="7"/>
        <v>43200</v>
      </c>
      <c r="G24" s="5">
        <v>0</v>
      </c>
      <c r="H24" s="5">
        <f t="shared" si="7"/>
        <v>5400</v>
      </c>
      <c r="I24" s="5">
        <f t="shared" si="7"/>
        <v>5400</v>
      </c>
      <c r="J24" s="5">
        <f t="shared" si="7"/>
        <v>36000</v>
      </c>
      <c r="K24" s="5">
        <f t="shared" si="7"/>
        <v>28800</v>
      </c>
      <c r="L24" s="5">
        <f t="shared" si="7"/>
        <v>64800</v>
      </c>
      <c r="M24" s="5">
        <f t="shared" si="7"/>
        <v>22500</v>
      </c>
      <c r="N24" s="5">
        <f t="shared" si="7"/>
        <v>82500</v>
      </c>
      <c r="O24" s="5">
        <f t="shared" si="7"/>
        <v>105000</v>
      </c>
      <c r="P24" s="5">
        <f t="shared" si="7"/>
        <v>117600</v>
      </c>
      <c r="Q24" s="5">
        <f t="shared" si="7"/>
        <v>151200</v>
      </c>
      <c r="R24" s="5">
        <f t="shared" si="7"/>
        <v>268800</v>
      </c>
      <c r="S24" s="5">
        <f t="shared" si="4"/>
        <v>202500</v>
      </c>
      <c r="T24" s="5">
        <f t="shared" si="4"/>
        <v>284700</v>
      </c>
      <c r="U24" s="5">
        <f t="shared" si="5"/>
        <v>487200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70" t="s">
        <v>139</v>
      </c>
      <c r="C1" s="70"/>
      <c r="D1" s="70"/>
      <c r="E1" s="70"/>
      <c r="F1" s="70"/>
      <c r="G1" s="70"/>
      <c r="H1" s="70"/>
      <c r="I1" s="70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71"/>
      <c r="C2" s="71"/>
      <c r="D2" s="71"/>
      <c r="E2" s="71"/>
      <c r="F2" s="71"/>
      <c r="G2" s="71"/>
      <c r="H2" s="71"/>
      <c r="I2" s="71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61" t="s">
        <v>132</v>
      </c>
      <c r="E5" s="61" t="s">
        <v>133</v>
      </c>
      <c r="F5" s="30"/>
      <c r="G5" s="61" t="s">
        <v>132</v>
      </c>
      <c r="H5" s="61" t="s">
        <v>133</v>
      </c>
      <c r="I5" s="62"/>
      <c r="J5" s="61" t="s">
        <v>132</v>
      </c>
      <c r="K5" s="61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8.421875" style="0" customWidth="1"/>
  </cols>
  <sheetData>
    <row r="1" spans="3:21" ht="15.75">
      <c r="C1" s="70" t="s">
        <v>139</v>
      </c>
      <c r="D1" s="70"/>
      <c r="E1" s="70"/>
      <c r="F1" s="70"/>
      <c r="G1" s="70"/>
      <c r="H1" s="70"/>
      <c r="I1" s="70"/>
      <c r="J1" s="70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3:21" ht="15.75">
      <c r="C2" s="64"/>
      <c r="D2" s="65"/>
      <c r="E2" s="65"/>
      <c r="F2" s="65"/>
      <c r="G2" s="65"/>
      <c r="H2" s="65"/>
      <c r="I2" s="65"/>
      <c r="J2" s="65"/>
      <c r="K2" s="65"/>
      <c r="L2" s="65"/>
      <c r="M2" s="63"/>
      <c r="N2" s="63"/>
      <c r="O2" s="63"/>
      <c r="P2" s="63"/>
      <c r="Q2" s="63"/>
      <c r="R2" s="63"/>
      <c r="S2" s="63"/>
      <c r="T2" s="63"/>
      <c r="U2" s="63"/>
    </row>
    <row r="3" spans="1:21" ht="12.75" customHeight="1">
      <c r="A3" s="63"/>
      <c r="B3" s="63"/>
      <c r="C3" s="66" t="s">
        <v>136</v>
      </c>
      <c r="D3" s="66"/>
      <c r="E3" s="66"/>
      <c r="F3" s="66"/>
      <c r="G3" s="66"/>
      <c r="H3" s="66"/>
      <c r="I3" s="66"/>
      <c r="J3" s="66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7" t="s">
        <v>137</v>
      </c>
      <c r="D4" s="68"/>
      <c r="E4" s="68"/>
      <c r="F4" s="68"/>
      <c r="G4" s="68"/>
      <c r="H4" s="68"/>
      <c r="I4" s="68"/>
      <c r="J4" s="68"/>
      <c r="K4" s="68"/>
      <c r="L4" s="68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69" t="s">
        <v>138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ht="12.75">
      <c r="C7" s="29" t="s">
        <v>130</v>
      </c>
    </row>
    <row r="8" ht="12.75">
      <c r="C8" s="29" t="s">
        <v>131</v>
      </c>
    </row>
    <row r="10" spans="1:4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1"/>
      <c r="E11" s="31"/>
      <c r="F11" s="31"/>
      <c r="G11" s="31"/>
      <c r="H11" s="31"/>
      <c r="I11" s="31"/>
      <c r="J11" s="31"/>
      <c r="K11" s="47" t="s">
        <v>53</v>
      </c>
      <c r="L11" s="31"/>
      <c r="M11" s="31"/>
      <c r="N11" s="31"/>
      <c r="O11" s="31"/>
      <c r="P11" s="31"/>
      <c r="Q11" s="31"/>
      <c r="R11" s="3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1"/>
      <c r="E12" s="34" t="s">
        <v>6</v>
      </c>
      <c r="F12" s="35"/>
      <c r="G12" s="32"/>
      <c r="H12" s="42" t="s">
        <v>8</v>
      </c>
      <c r="I12" s="43"/>
      <c r="J12" s="38"/>
      <c r="K12" s="34" t="s">
        <v>9</v>
      </c>
      <c r="L12" s="38"/>
      <c r="M12" s="32"/>
      <c r="N12" s="42" t="s">
        <v>10</v>
      </c>
      <c r="O12" s="43"/>
      <c r="P12" s="36"/>
      <c r="Q12" s="37" t="s">
        <v>11</v>
      </c>
      <c r="R12" s="3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3"/>
      <c r="E13" s="23" t="s">
        <v>7</v>
      </c>
      <c r="F13" s="41"/>
      <c r="G13" s="40"/>
      <c r="H13" s="23" t="s">
        <v>42</v>
      </c>
      <c r="I13" s="31"/>
      <c r="J13" s="31"/>
      <c r="K13" s="23" t="s">
        <v>43</v>
      </c>
      <c r="L13" s="31"/>
      <c r="M13" s="32"/>
      <c r="N13" s="44" t="s">
        <v>44</v>
      </c>
      <c r="O13" s="43"/>
      <c r="P13" s="31"/>
      <c r="Q13" s="45" t="s">
        <v>45</v>
      </c>
      <c r="R13" s="3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58" customFormat="1" ht="38.25">
      <c r="A14" s="56"/>
      <c r="B14" s="60" t="s">
        <v>0</v>
      </c>
      <c r="C14" s="60" t="s">
        <v>114</v>
      </c>
      <c r="D14" s="60" t="s">
        <v>132</v>
      </c>
      <c r="E14" s="60" t="s">
        <v>133</v>
      </c>
      <c r="F14" s="60" t="s">
        <v>4</v>
      </c>
      <c r="G14" s="60" t="s">
        <v>132</v>
      </c>
      <c r="H14" s="60" t="s">
        <v>133</v>
      </c>
      <c r="I14" s="60" t="s">
        <v>4</v>
      </c>
      <c r="J14" s="60" t="s">
        <v>132</v>
      </c>
      <c r="K14" s="60" t="s">
        <v>133</v>
      </c>
      <c r="L14" s="60" t="s">
        <v>4</v>
      </c>
      <c r="M14" s="60" t="s">
        <v>132</v>
      </c>
      <c r="N14" s="60" t="s">
        <v>133</v>
      </c>
      <c r="O14" s="60" t="s">
        <v>4</v>
      </c>
      <c r="P14" s="60" t="s">
        <v>132</v>
      </c>
      <c r="Q14" s="60" t="s">
        <v>133</v>
      </c>
      <c r="R14" s="60" t="s">
        <v>4</v>
      </c>
      <c r="S14" s="60" t="str">
        <f>P14&amp;" Total"</f>
        <v>EAST-BOUND Total</v>
      </c>
      <c r="T14" s="60" t="str">
        <f>Q14&amp;" Total"</f>
        <v>WEST-BOUND Total</v>
      </c>
      <c r="U14" s="60" t="s">
        <v>4</v>
      </c>
      <c r="V14" s="60" t="s">
        <v>114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ht="12.75">
      <c r="A15" s="11"/>
      <c r="B15" s="3">
        <v>3257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8400</v>
      </c>
      <c r="Q15" s="3">
        <v>0</v>
      </c>
      <c r="R15" s="3">
        <f>SUM(P15:Q15)</f>
        <v>8400</v>
      </c>
      <c r="S15" s="5">
        <f>D15+G15+J15+M15+P15</f>
        <v>8400</v>
      </c>
      <c r="T15" s="5">
        <f>E15+H15+K15+N15+Q15</f>
        <v>0</v>
      </c>
      <c r="U15" s="5">
        <f>S15+T15</f>
        <v>8400</v>
      </c>
      <c r="V15" s="3" t="s">
        <v>130</v>
      </c>
      <c r="W15" s="11" t="s">
        <v>135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3291</v>
      </c>
      <c r="C16" s="3" t="s">
        <v>131</v>
      </c>
      <c r="D16" s="3">
        <v>0</v>
      </c>
      <c r="E16" s="3">
        <v>0</v>
      </c>
      <c r="F16" s="3">
        <f aca="true" t="shared" si="0" ref="F16:F40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40">SUM(M16:N16)</f>
        <v>0</v>
      </c>
      <c r="P16" s="3">
        <v>0</v>
      </c>
      <c r="Q16" s="3">
        <v>0</v>
      </c>
      <c r="R16" s="3">
        <f aca="true" t="shared" si="3" ref="R16:R40">SUM(P16:Q16)</f>
        <v>0</v>
      </c>
      <c r="S16" s="5">
        <f aca="true" t="shared" si="4" ref="S16:T41">D16+G16+J16+M16+P16</f>
        <v>0</v>
      </c>
      <c r="T16" s="5">
        <f t="shared" si="4"/>
        <v>0</v>
      </c>
      <c r="U16" s="5">
        <f aca="true" t="shared" si="5" ref="U16:U41">S16+T16</f>
        <v>0</v>
      </c>
      <c r="V16" s="3" t="s">
        <v>131</v>
      </c>
      <c r="W16" s="11" t="s">
        <v>135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0</v>
      </c>
      <c r="E41" s="5">
        <f t="shared" si="11"/>
        <v>0</v>
      </c>
      <c r="F41" s="5">
        <f t="shared" si="11"/>
        <v>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0</v>
      </c>
      <c r="N41" s="5">
        <f t="shared" si="11"/>
        <v>0</v>
      </c>
      <c r="O41" s="5">
        <f t="shared" si="11"/>
        <v>0</v>
      </c>
      <c r="P41" s="5">
        <f t="shared" si="11"/>
        <v>8400</v>
      </c>
      <c r="Q41" s="5">
        <f t="shared" si="11"/>
        <v>0</v>
      </c>
      <c r="R41" s="5">
        <f t="shared" si="11"/>
        <v>8400</v>
      </c>
      <c r="S41" s="5">
        <f t="shared" si="4"/>
        <v>8400</v>
      </c>
      <c r="T41" s="5">
        <f t="shared" si="4"/>
        <v>0</v>
      </c>
      <c r="U41" s="5">
        <f t="shared" si="5"/>
        <v>8400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4">
    <mergeCell ref="C1:J1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2007-09-24T11:45:35Z</dcterms:modified>
  <cp:category/>
  <cp:version/>
  <cp:contentType/>
  <cp:contentStatus/>
</cp:coreProperties>
</file>