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<sst xmlns="http://schemas.openxmlformats.org/spreadsheetml/2006/main" count="394" uniqueCount="142">
  <si>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</si>
  <si>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</si>
  <si>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</si>
  <si>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</si>
  <si>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</si>
  <si>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</si>
  <si>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</si>
  <si>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</si>
  <si>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</si>
  <si>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</si>
  <si>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</si>
  <si>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</si>
  <si>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</si>
  <si>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</si>
  <si>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</si>
  <si>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</si>
  <si>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</si>
  <si>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</si>
  <si>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</si>
  <si>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</si>
  <si>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</si>
  <si>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</si>
  <si>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</si>
  <si>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</si>
  <si>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</si>
  <si>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</si>
  <si>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</si>
  <si>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</si>
  <si>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</si>
  <si>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</si>
  <si>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</si>
  <si>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</si>
  <si>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</si>
  <si>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</si>
  <si>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</si>
  <si>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</si>
  <si>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</si>
  <si>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</si>
  <si>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</si>
  <si>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</si>
  <si>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</si>
  <si>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</si>
  <si>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</si>
  <si>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</si>
  <si>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</si>
  <si>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</si>
  <si>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</si>
  <si>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</si>
  <si>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</si>
  <si>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</si>
  <si>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</si>
  <si>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</si>
  <si>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</si>
  <si>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</si>
  <si>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</si>
  <si>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</si>
  <si>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</si>
  <si>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</si>
  <si>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</si>
  <si>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</si>
  <si>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</si>
  <si>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</si>
  <si>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</si>
  <si>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</si>
  <si>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</si>
  <si>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</si>
  <si>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</si>
  <si>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</si>
  <si>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</si>
  <si>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</si>
  <si>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</si>
  <si>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</si>
  <si>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</si>
  <si>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</si>
  <si>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</si>
  <si>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</si>
  <si>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</si>
  <si>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</si>
  <si>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</si>
  <si>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</si>
  <si>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</si>
  <si>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</si>
  <si>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</si>
  <si>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</si>
  <si>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</si>
  <si>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</si>
  <si>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</si>
  <si>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</si>
  <si>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</si>
  <si>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</si>
  <si>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</si>
  <si>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</si>
  <si>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</si>
  <si>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</si>
  <si>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</si>
  <si>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</si>
  <si>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</si>
  <si>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</si>
  <si>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</si>
  <si>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</si>
  <si>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</si>
  <si>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</si>
  <si>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</si>
  <si>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</si>
  <si>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</si>
  <si>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</si>
  <si>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</si>
  <si>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</si>
  <si>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</si>
  <si>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</si>
  <si>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</si>
  <si>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</si>
  <si>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</si>
  <si>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</si>
  <si>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</si>
  <si>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</si>
  <si>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</si>
  <si>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</si>
  <si>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</si>
  <si>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</si>
  <si>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</si>
  <si>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</si>
  <si>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</si>
  <si>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</si>
  <si>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</si>
  <si>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</si>
  <si>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</si>
  <si>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</si>
  <si>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</si>
  <si>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</si>
  <si>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</si>
  <si>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</si>
  <si>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1999 - Tars (liquid) / Asphalt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</si>
  <si>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</si>
  <si>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</si>
  <si>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</si>
  <si>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</si>
  <si>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</si>
  <si>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</si>
  <si>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</si>
  <si>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</si>
  <si>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040-R603-Winkelspruit-Camperdown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</si>
</sst>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55.869998931884766</c:v>
                </c:pt>
                <c:pt idx="1">
                  <c:v>21.457000732421875</c:v>
                </c:pt>
                <c:pt idx="2">
                  <c:v>3.239000082015991</c:v>
                </c:pt>
                <c:pt idx="3">
                  <c:v>3.239000082015991</c:v>
                </c:pt>
                <c:pt idx="4">
                  <c:v>2.8340001106262207</c:v>
                </c:pt>
                <c:pt idx="5">
                  <c:v>10.121000289916992</c:v>
                </c:pt>
                <c:pt idx="6">
                  <c:v>3.239000082015991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57.327999114990234</c:v>
                </c:pt>
                <c:pt idx="1">
                  <c:v>19.39699935913086</c:v>
                </c:pt>
                <c:pt idx="2">
                  <c:v>0.4309999942779541</c:v>
                </c:pt>
                <c:pt idx="3">
                  <c:v>2.1549999713897705</c:v>
                </c:pt>
                <c:pt idx="4">
                  <c:v>2.1549999713897705</c:v>
                </c:pt>
                <c:pt idx="5">
                  <c:v>15.086000442504883</c:v>
                </c:pt>
                <c:pt idx="6">
                  <c:v>3.447999954223633</c:v>
                </c:pt>
              </c:numCache>
            </c:numRef>
          </c:val>
        </c:ser>
        <c:axId val="51807146"/>
        <c:axId val="12021291"/>
      </c:barChart>
      <c:catAx>
        <c:axId val="51807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1291"/>
        <c:crosses val="autoZero"/>
        <c:auto val="1"/>
        <c:lblOffset val="100"/>
        <c:tickLblSkip val="1"/>
        <c:noMultiLvlLbl val="0"/>
      </c:catAx>
      <c:valAx>
        <c:axId val="12021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7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25"/>
          <c:y val="0.12525"/>
          <c:w val="0.358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52.474998474121094</c:v>
                </c:pt>
                <c:pt idx="1">
                  <c:v>7.921000003814697</c:v>
                </c:pt>
                <c:pt idx="2">
                  <c:v>7.921000003814697</c:v>
                </c:pt>
                <c:pt idx="3">
                  <c:v>6.931000232696533</c:v>
                </c:pt>
                <c:pt idx="4">
                  <c:v>24.75200080871582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49.45100021362305</c:v>
                </c:pt>
                <c:pt idx="1">
                  <c:v>1.0989999771118164</c:v>
                </c:pt>
                <c:pt idx="2">
                  <c:v>5.494999885559082</c:v>
                </c:pt>
                <c:pt idx="3">
                  <c:v>5.494999885559082</c:v>
                </c:pt>
                <c:pt idx="4">
                  <c:v>38.46200180053711</c:v>
                </c:pt>
              </c:numCache>
            </c:numRef>
          </c:val>
        </c:ser>
        <c:axId val="43186412"/>
        <c:axId val="55653357"/>
      </c:barChart>
      <c:catAx>
        <c:axId val="4318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3357"/>
        <c:crosses val="autoZero"/>
        <c:auto val="1"/>
        <c:lblOffset val="100"/>
        <c:tickLblSkip val="1"/>
        <c:noMultiLvlLbl val="0"/>
      </c:catAx>
      <c:valAx>
        <c:axId val="55653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775"/>
          <c:y val="0.125"/>
          <c:w val="0.33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4.949999809265137</c:v>
                </c:pt>
                <c:pt idx="1">
                  <c:v>10.890999794006348</c:v>
                </c:pt>
                <c:pt idx="2">
                  <c:v>11.880999565124512</c:v>
                </c:pt>
                <c:pt idx="3">
                  <c:v>24.75200080871582</c:v>
                </c:pt>
                <c:pt idx="4">
                  <c:v>5.940999984741211</c:v>
                </c:pt>
                <c:pt idx="5">
                  <c:v>0</c:v>
                </c:pt>
                <c:pt idx="6">
                  <c:v>3.9600000381469727</c:v>
                </c:pt>
                <c:pt idx="7">
                  <c:v>4.949999809265137</c:v>
                </c:pt>
                <c:pt idx="8">
                  <c:v>32.67300033569336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2.197999954223633</c:v>
                </c:pt>
                <c:pt idx="1">
                  <c:v>9.890000343322754</c:v>
                </c:pt>
                <c:pt idx="2">
                  <c:v>6.5929999351501465</c:v>
                </c:pt>
                <c:pt idx="3">
                  <c:v>35.165000915527344</c:v>
                </c:pt>
                <c:pt idx="4">
                  <c:v>9.890000343322754</c:v>
                </c:pt>
                <c:pt idx="5">
                  <c:v>0</c:v>
                </c:pt>
                <c:pt idx="6">
                  <c:v>4.395999908447266</c:v>
                </c:pt>
                <c:pt idx="7">
                  <c:v>3.296999931335449</c:v>
                </c:pt>
                <c:pt idx="8">
                  <c:v>28.570999145507812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698414"/>
        <c:axId val="53082799"/>
      </c:barChart>
      <c:catAx>
        <c:axId val="6069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82799"/>
        <c:crosses val="autoZero"/>
        <c:auto val="1"/>
        <c:lblOffset val="100"/>
        <c:tickLblSkip val="1"/>
        <c:noMultiLvlLbl val="0"/>
      </c:catAx>
      <c:valAx>
        <c:axId val="5308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25"/>
          <c:y val="0.1225"/>
          <c:w val="0.31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5.91</c:v>
                </c:pt>
                <c:pt idx="7">
                  <c:v>15.76</c:v>
                </c:pt>
                <c:pt idx="8">
                  <c:v>11.82</c:v>
                </c:pt>
                <c:pt idx="9">
                  <c:v>17.73</c:v>
                </c:pt>
                <c:pt idx="10">
                  <c:v>23.64</c:v>
                </c:pt>
                <c:pt idx="11">
                  <c:v>15.76</c:v>
                </c:pt>
                <c:pt idx="12">
                  <c:v>19.7</c:v>
                </c:pt>
                <c:pt idx="13">
                  <c:v>17.73</c:v>
                </c:pt>
                <c:pt idx="14">
                  <c:v>23.64</c:v>
                </c:pt>
                <c:pt idx="15">
                  <c:v>11.82</c:v>
                </c:pt>
                <c:pt idx="16">
                  <c:v>21.67</c:v>
                </c:pt>
                <c:pt idx="17">
                  <c:v>13.79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5.91</c:v>
                </c:pt>
                <c:pt idx="7">
                  <c:v>13.79</c:v>
                </c:pt>
                <c:pt idx="8">
                  <c:v>15.76</c:v>
                </c:pt>
                <c:pt idx="9">
                  <c:v>5.91</c:v>
                </c:pt>
                <c:pt idx="10">
                  <c:v>25.61</c:v>
                </c:pt>
                <c:pt idx="11">
                  <c:v>13.79</c:v>
                </c:pt>
                <c:pt idx="12">
                  <c:v>9.85</c:v>
                </c:pt>
                <c:pt idx="13">
                  <c:v>15.76</c:v>
                </c:pt>
                <c:pt idx="14">
                  <c:v>15.76</c:v>
                </c:pt>
                <c:pt idx="15">
                  <c:v>23.64</c:v>
                </c:pt>
                <c:pt idx="16">
                  <c:v>13.79</c:v>
                </c:pt>
                <c:pt idx="17">
                  <c:v>19.7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829872"/>
        <c:axId val="64111217"/>
      </c:lineChart>
      <c:catAx>
        <c:axId val="27829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1217"/>
        <c:crosses val="autoZero"/>
        <c:auto val="1"/>
        <c:lblOffset val="100"/>
        <c:tickLblSkip val="1"/>
        <c:noMultiLvlLbl val="0"/>
      </c:catAx>
      <c:valAx>
        <c:axId val="64111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9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95"/>
          <c:y val="0.12475"/>
          <c:w val="0.508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0.9900000095367432</c:v>
                </c:pt>
                <c:pt idx="1">
                  <c:v>0</c:v>
                </c:pt>
                <c:pt idx="2">
                  <c:v>4.949999809265137</c:v>
                </c:pt>
                <c:pt idx="3">
                  <c:v>5.940999984741211</c:v>
                </c:pt>
                <c:pt idx="4">
                  <c:v>3.9600000381469727</c:v>
                </c:pt>
                <c:pt idx="5">
                  <c:v>1.9800000190734863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43.56399917602539</c:v>
                </c:pt>
                <c:pt idx="11">
                  <c:v>4.949999809265137</c:v>
                </c:pt>
                <c:pt idx="12">
                  <c:v>5.940999984741211</c:v>
                </c:pt>
                <c:pt idx="13">
                  <c:v>6.931000232696533</c:v>
                </c:pt>
                <c:pt idx="14">
                  <c:v>0</c:v>
                </c:pt>
                <c:pt idx="15">
                  <c:v>20.79199981689453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1.0989999771118164</c:v>
                </c:pt>
                <c:pt idx="1">
                  <c:v>0</c:v>
                </c:pt>
                <c:pt idx="2">
                  <c:v>2.197999954223633</c:v>
                </c:pt>
                <c:pt idx="3">
                  <c:v>9.890000343322754</c:v>
                </c:pt>
                <c:pt idx="4">
                  <c:v>38.46200180053711</c:v>
                </c:pt>
                <c:pt idx="5">
                  <c:v>1.0989999771118164</c:v>
                </c:pt>
                <c:pt idx="6">
                  <c:v>1.0989999771118164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12.088000297546387</c:v>
                </c:pt>
                <c:pt idx="11">
                  <c:v>3.296999931335449</c:v>
                </c:pt>
                <c:pt idx="12">
                  <c:v>28.570999145507812</c:v>
                </c:pt>
                <c:pt idx="13">
                  <c:v>2.197999954223633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479538"/>
        <c:axId val="18516787"/>
      </c:barChart>
      <c:catAx>
        <c:axId val="6479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6787"/>
        <c:crosses val="autoZero"/>
        <c:auto val="1"/>
        <c:lblOffset val="100"/>
        <c:tickLblSkip val="1"/>
        <c:noMultiLvlLbl val="0"/>
      </c:catAx>
      <c:valAx>
        <c:axId val="1851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85"/>
          <c:y val="0.11825"/>
          <c:w val="0.373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0.521</c:v>
                </c:pt>
                <c:pt idx="1">
                  <c:v>0</c:v>
                </c:pt>
                <c:pt idx="2">
                  <c:v>3.906</c:v>
                </c:pt>
                <c:pt idx="3">
                  <c:v>4.427</c:v>
                </c:pt>
                <c:pt idx="4">
                  <c:v>0</c:v>
                </c:pt>
                <c:pt idx="5">
                  <c:v>2.344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31.185</c:v>
                </c:pt>
                <c:pt idx="11">
                  <c:v>6.966</c:v>
                </c:pt>
                <c:pt idx="12">
                  <c:v>5.534</c:v>
                </c:pt>
                <c:pt idx="13">
                  <c:v>8.594</c:v>
                </c:pt>
                <c:pt idx="14">
                  <c:v>0</c:v>
                </c:pt>
                <c:pt idx="15">
                  <c:v>36.523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4.179</c:v>
                </c:pt>
                <c:pt idx="1">
                  <c:v>0</c:v>
                </c:pt>
                <c:pt idx="2">
                  <c:v>2.388</c:v>
                </c:pt>
                <c:pt idx="3">
                  <c:v>13.731</c:v>
                </c:pt>
                <c:pt idx="4">
                  <c:v>0</c:v>
                </c:pt>
                <c:pt idx="5">
                  <c:v>4.179</c:v>
                </c:pt>
                <c:pt idx="6">
                  <c:v>3.731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17.612</c:v>
                </c:pt>
                <c:pt idx="11">
                  <c:v>8.657</c:v>
                </c:pt>
                <c:pt idx="12">
                  <c:v>40.597</c:v>
                </c:pt>
                <c:pt idx="13">
                  <c:v>4.925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2740468"/>
        <c:axId val="51598581"/>
      </c:barChart>
      <c:catAx>
        <c:axId val="627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8581"/>
        <c:crosses val="autoZero"/>
        <c:auto val="1"/>
        <c:lblOffset val="100"/>
        <c:tickLblSkip val="1"/>
        <c:noMultiLvlLbl val="0"/>
      </c:catAx>
      <c:valAx>
        <c:axId val="5159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"/>
          <c:y val="0.123"/>
          <c:w val="0.34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573430"/>
        <c:axId val="34414519"/>
      </c:barChart>
      <c:catAx>
        <c:axId val="6557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4519"/>
        <c:crosses val="autoZero"/>
        <c:auto val="1"/>
        <c:lblOffset val="100"/>
        <c:tickLblSkip val="1"/>
        <c:noMultiLvlLbl val="0"/>
      </c:catAx>
      <c:valAx>
        <c:axId val="3441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375"/>
          <c:w val="0.31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762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762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8" t="s">
        <v>141</v>
      </c>
      <c r="C2" s="68"/>
      <c r="D2" s="68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133</v>
      </c>
      <c r="E5" s="57" t="s">
        <v>134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88</v>
      </c>
      <c r="C6" s="19" t="s">
        <v>89</v>
      </c>
      <c r="D6" s="20">
        <v>55.869998931884766</v>
      </c>
      <c r="E6" s="20">
        <v>57.327999114990234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7</v>
      </c>
      <c r="D7" s="20">
        <v>21.457000732421875</v>
      </c>
      <c r="E7" s="20">
        <v>19.39699935913086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42</v>
      </c>
      <c r="D8" s="20">
        <v>3.239000082015991</v>
      </c>
      <c r="E8" s="20">
        <v>0.4309999942779541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43</v>
      </c>
      <c r="D9" s="20">
        <v>3.239000082015991</v>
      </c>
      <c r="E9" s="20">
        <v>2.1549999713897705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44</v>
      </c>
      <c r="D10" s="20">
        <v>2.8340001106262207</v>
      </c>
      <c r="E10" s="20">
        <v>2.1549999713897705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45</v>
      </c>
      <c r="D11" s="20">
        <v>10.121000289916992</v>
      </c>
      <c r="E11" s="20">
        <v>15.086000442504883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95</v>
      </c>
      <c r="C12" s="19" t="s">
        <v>96</v>
      </c>
      <c r="D12" s="20">
        <v>3.239000082015991</v>
      </c>
      <c r="E12" s="20">
        <v>3.447999954223633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99.99900031089783</v>
      </c>
      <c r="E13" s="22">
        <f>SUM(E6:E12)</f>
        <v>99.9999988079071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133</v>
      </c>
      <c r="E18" s="57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90</v>
      </c>
      <c r="C19" s="19" t="s">
        <v>7</v>
      </c>
      <c r="D19" s="20">
        <v>52.474998474121094</v>
      </c>
      <c r="E19" s="20">
        <v>49.45100021362305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91</v>
      </c>
      <c r="C20" s="19" t="s">
        <v>42</v>
      </c>
      <c r="D20" s="20">
        <v>7.921000003814697</v>
      </c>
      <c r="E20" s="20">
        <v>1.0989999771118164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92</v>
      </c>
      <c r="C21" s="19" t="s">
        <v>43</v>
      </c>
      <c r="D21" s="20">
        <v>7.921000003814697</v>
      </c>
      <c r="E21" s="20">
        <v>5.494999885559082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93</v>
      </c>
      <c r="C22" s="19" t="s">
        <v>44</v>
      </c>
      <c r="D22" s="20">
        <v>6.931000232696533</v>
      </c>
      <c r="E22" s="20">
        <v>5.494999885559082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94</v>
      </c>
      <c r="C23" s="19" t="s">
        <v>45</v>
      </c>
      <c r="D23" s="20">
        <v>24.75200080871582</v>
      </c>
      <c r="E23" s="20">
        <v>38.46200180053711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99.99999952316284</v>
      </c>
      <c r="E24" s="22">
        <f>SUM(E19:E23)</f>
        <v>100.00200176239014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8" t="s">
        <v>141</v>
      </c>
      <c r="C1" s="68"/>
      <c r="D1" s="68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70"/>
      <c r="C2" s="70"/>
      <c r="D2" s="70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133</v>
      </c>
      <c r="E4" s="57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4.949999809265137</v>
      </c>
      <c r="E5" s="20">
        <v>2.197999954223633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10.890999794006348</v>
      </c>
      <c r="E6" s="20">
        <v>9.890000343322754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11.880999565124512</v>
      </c>
      <c r="E7" s="20">
        <v>6.5929999351501465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24.75200080871582</v>
      </c>
      <c r="E8" s="20">
        <v>35.165000915527344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5.940999984741211</v>
      </c>
      <c r="E9" s="20">
        <v>9.890000343322754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3.9600000381469727</v>
      </c>
      <c r="E11" s="20">
        <v>4.395999908447266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4.949999809265137</v>
      </c>
      <c r="E12" s="20">
        <v>3.296999931335449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32.67300033569336</v>
      </c>
      <c r="E13" s="20">
        <v>28.570999145507812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0</v>
      </c>
      <c r="E14" s="20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0</v>
      </c>
      <c r="E15" s="20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99.9980001449585</v>
      </c>
      <c r="E17" s="22">
        <f>SUM(E5:E16)</f>
        <v>100.00000047683716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12.140625" style="0" customWidth="1"/>
  </cols>
  <sheetData>
    <row r="1" spans="1:14" ht="12.75" customHeight="1">
      <c r="A1" s="69" t="s">
        <v>141</v>
      </c>
      <c r="B1" s="69"/>
      <c r="C1" s="69"/>
      <c r="D1" s="69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133</v>
      </c>
      <c r="C3" s="57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5.91</v>
      </c>
      <c r="C11" s="8">
        <v>5.91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15.76</v>
      </c>
      <c r="C12" s="8">
        <v>13.79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11.82</v>
      </c>
      <c r="C13" s="8">
        <v>15.76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17.73</v>
      </c>
      <c r="C14" s="8">
        <v>5.91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23.64</v>
      </c>
      <c r="C15" s="8">
        <v>25.61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15.76</v>
      </c>
      <c r="C16" s="8">
        <v>13.79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19.7</v>
      </c>
      <c r="C17" s="8">
        <v>9.85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17.73</v>
      </c>
      <c r="C18" s="8">
        <v>15.76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23.64</v>
      </c>
      <c r="C19" s="8">
        <v>15.76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11.82</v>
      </c>
      <c r="C20" s="8">
        <v>23.64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21.67</v>
      </c>
      <c r="C21" s="8">
        <v>13.79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13.79</v>
      </c>
      <c r="C22" s="8">
        <v>19.7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198.97</v>
      </c>
      <c r="C30" s="9">
        <f>SUM(C5:C28)</f>
        <v>179.27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8.290416666666667</v>
      </c>
      <c r="C31" s="10">
        <f>AVERAGE(C5:C28)</f>
        <v>7.4695833333333335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8" t="s">
        <v>141</v>
      </c>
      <c r="C1" s="68"/>
      <c r="D1" s="68"/>
      <c r="E1" s="12"/>
      <c r="F1" s="12"/>
      <c r="G1" s="29"/>
      <c r="H1" s="12"/>
      <c r="I1" s="12"/>
      <c r="J1" s="12"/>
      <c r="K1" s="12"/>
      <c r="L1" s="12"/>
    </row>
    <row r="2" spans="1:12" ht="12.75">
      <c r="A2" s="12"/>
      <c r="B2" s="70"/>
      <c r="C2" s="70"/>
      <c r="D2" s="70"/>
      <c r="E2" s="40"/>
      <c r="F2" s="12"/>
      <c r="G2" s="29"/>
      <c r="H2" s="12"/>
      <c r="I2" s="12"/>
      <c r="J2" s="12"/>
      <c r="K2" s="12"/>
      <c r="L2" s="12"/>
    </row>
    <row r="3" spans="1:12" ht="12.75">
      <c r="A3" s="11"/>
      <c r="B3" s="31"/>
      <c r="C3" s="50"/>
      <c r="D3" s="49" t="s">
        <v>50</v>
      </c>
      <c r="E3" s="31"/>
      <c r="F3" s="31"/>
      <c r="G3" s="51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133</v>
      </c>
      <c r="E5" s="57" t="s">
        <v>134</v>
      </c>
      <c r="F5" s="30"/>
      <c r="G5" s="57" t="s">
        <v>133</v>
      </c>
      <c r="H5" s="57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0.9900000095367432</v>
      </c>
      <c r="E6" s="4">
        <v>1.0989999771118164</v>
      </c>
      <c r="F6" s="11"/>
      <c r="G6" s="4">
        <v>0.521</v>
      </c>
      <c r="H6" s="4">
        <v>4.179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4.949999809265137</v>
      </c>
      <c r="E8" s="4">
        <v>2.197999954223633</v>
      </c>
      <c r="F8" s="11"/>
      <c r="G8" s="4">
        <v>3.906</v>
      </c>
      <c r="H8" s="4">
        <v>2.388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5.940999984741211</v>
      </c>
      <c r="E9" s="4">
        <v>9.890000343322754</v>
      </c>
      <c r="F9" s="11"/>
      <c r="G9" s="4">
        <v>4.427</v>
      </c>
      <c r="H9" s="4">
        <v>13.731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3.9600000381469727</v>
      </c>
      <c r="E10" s="4">
        <v>38.46200180053711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1.9800000190734863</v>
      </c>
      <c r="E11" s="4">
        <v>1.0989999771118164</v>
      </c>
      <c r="F11" s="11"/>
      <c r="G11" s="4">
        <v>2.344</v>
      </c>
      <c r="H11" s="4">
        <v>4.179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1.0989999771118164</v>
      </c>
      <c r="F12" s="11"/>
      <c r="G12" s="4">
        <v>0</v>
      </c>
      <c r="H12" s="4">
        <v>3.731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</v>
      </c>
      <c r="E15" s="4">
        <v>0</v>
      </c>
      <c r="F15" s="11"/>
      <c r="G15" s="4">
        <v>0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43.56399917602539</v>
      </c>
      <c r="E16" s="4">
        <v>12.088000297546387</v>
      </c>
      <c r="F16" s="11"/>
      <c r="G16" s="4">
        <v>31.185</v>
      </c>
      <c r="H16" s="4">
        <v>17.612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4.949999809265137</v>
      </c>
      <c r="E17" s="4">
        <v>3.296999931335449</v>
      </c>
      <c r="F17" s="11"/>
      <c r="G17" s="4">
        <v>6.966</v>
      </c>
      <c r="H17" s="4">
        <v>8.657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5.940999984741211</v>
      </c>
      <c r="E18" s="4">
        <v>28.570999145507812</v>
      </c>
      <c r="F18" s="11"/>
      <c r="G18" s="4">
        <v>5.534</v>
      </c>
      <c r="H18" s="4">
        <v>40.597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6.931000232696533</v>
      </c>
      <c r="E19" s="4">
        <v>2.197999954223633</v>
      </c>
      <c r="F19" s="11"/>
      <c r="G19" s="4">
        <v>8.594</v>
      </c>
      <c r="H19" s="4">
        <v>4.925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20.79199981689453</v>
      </c>
      <c r="E21" s="4">
        <v>0</v>
      </c>
      <c r="F21" s="11"/>
      <c r="G21" s="4">
        <v>36.523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99.99899888038635</v>
      </c>
      <c r="E23" s="6">
        <f>SUM(E6:E22)</f>
        <v>100.00100135803223</v>
      </c>
      <c r="F23" s="11"/>
      <c r="G23" s="6">
        <f>SUM(G6:G22)</f>
        <v>100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8" t="s">
        <v>141</v>
      </c>
      <c r="D1" s="68"/>
      <c r="E1" s="6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0"/>
      <c r="D2" s="70"/>
      <c r="E2" s="7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133</v>
      </c>
      <c r="E6" s="59" t="s">
        <v>134</v>
      </c>
      <c r="F6" s="7" t="s">
        <v>4</v>
      </c>
      <c r="G6" s="59" t="s">
        <v>133</v>
      </c>
      <c r="H6" s="59" t="s">
        <v>134</v>
      </c>
      <c r="I6" s="7" t="s">
        <v>4</v>
      </c>
      <c r="J6" s="59" t="s">
        <v>133</v>
      </c>
      <c r="K6" s="59" t="s">
        <v>134</v>
      </c>
      <c r="L6" s="7" t="s">
        <v>4</v>
      </c>
      <c r="M6" s="59" t="s">
        <v>133</v>
      </c>
      <c r="N6" s="59" t="s">
        <v>134</v>
      </c>
      <c r="O6" s="7" t="s">
        <v>4</v>
      </c>
      <c r="P6" s="59" t="s">
        <v>133</v>
      </c>
      <c r="Q6" s="59" t="s">
        <v>134</v>
      </c>
      <c r="R6" s="7" t="s">
        <v>4</v>
      </c>
      <c r="S6" s="59" t="s">
        <v>136</v>
      </c>
      <c r="T6" s="59" t="s">
        <v>137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591</v>
      </c>
      <c r="E7" s="3">
        <v>0</v>
      </c>
      <c r="F7" s="3">
        <f>SUM(D7:E7)</f>
        <v>591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591</v>
      </c>
      <c r="R7" s="3">
        <f>SUM(P7:Q7)</f>
        <v>591</v>
      </c>
      <c r="S7" s="5">
        <f>D7+G7+J7+M7+P7</f>
        <v>591</v>
      </c>
      <c r="T7" s="5">
        <f>E7+H7+K7+N7+Q7</f>
        <v>591</v>
      </c>
      <c r="U7" s="5">
        <f>S7+T7</f>
        <v>1182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2364</v>
      </c>
      <c r="E9" s="3">
        <v>1182</v>
      </c>
      <c r="F9" s="3">
        <f t="shared" si="0"/>
        <v>3546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591</v>
      </c>
      <c r="Q9" s="3">
        <v>0</v>
      </c>
      <c r="R9" s="3">
        <f t="shared" si="4"/>
        <v>591</v>
      </c>
      <c r="S9" s="5">
        <f t="shared" si="5"/>
        <v>2955</v>
      </c>
      <c r="T9" s="5">
        <f t="shared" si="6"/>
        <v>1182</v>
      </c>
      <c r="U9" s="5">
        <f t="shared" si="7"/>
        <v>4137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2364</v>
      </c>
      <c r="E10" s="3">
        <v>4728</v>
      </c>
      <c r="F10" s="3">
        <f t="shared" si="0"/>
        <v>7092</v>
      </c>
      <c r="G10" s="3">
        <v>1182</v>
      </c>
      <c r="H10" s="3">
        <v>0</v>
      </c>
      <c r="I10" s="3">
        <f t="shared" si="1"/>
        <v>1182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591</v>
      </c>
      <c r="R10" s="3">
        <f t="shared" si="4"/>
        <v>591</v>
      </c>
      <c r="S10" s="5">
        <f t="shared" si="5"/>
        <v>3546</v>
      </c>
      <c r="T10" s="5">
        <f t="shared" si="6"/>
        <v>5319</v>
      </c>
      <c r="U10" s="5">
        <f t="shared" si="7"/>
        <v>8865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1182</v>
      </c>
      <c r="F11" s="3">
        <f t="shared" si="0"/>
        <v>1182</v>
      </c>
      <c r="G11" s="3">
        <v>591</v>
      </c>
      <c r="H11" s="3">
        <v>0</v>
      </c>
      <c r="I11" s="3">
        <f t="shared" si="1"/>
        <v>591</v>
      </c>
      <c r="J11" s="3">
        <v>0</v>
      </c>
      <c r="K11" s="3">
        <v>591</v>
      </c>
      <c r="L11" s="3">
        <f t="shared" si="2"/>
        <v>591</v>
      </c>
      <c r="M11" s="3">
        <v>591</v>
      </c>
      <c r="N11" s="3">
        <v>591</v>
      </c>
      <c r="O11" s="3">
        <f t="shared" si="3"/>
        <v>1182</v>
      </c>
      <c r="P11" s="3">
        <v>1182</v>
      </c>
      <c r="Q11" s="3">
        <v>18321</v>
      </c>
      <c r="R11" s="3">
        <f t="shared" si="4"/>
        <v>19503</v>
      </c>
      <c r="S11" s="5">
        <f t="shared" si="5"/>
        <v>2364</v>
      </c>
      <c r="T11" s="5">
        <f t="shared" si="6"/>
        <v>20685</v>
      </c>
      <c r="U11" s="5">
        <f t="shared" si="7"/>
        <v>23049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591</v>
      </c>
      <c r="E12" s="3">
        <v>0</v>
      </c>
      <c r="F12" s="3">
        <f t="shared" si="0"/>
        <v>591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591</v>
      </c>
      <c r="Q12" s="3">
        <v>591</v>
      </c>
      <c r="R12" s="3">
        <f t="shared" si="4"/>
        <v>1182</v>
      </c>
      <c r="S12" s="5">
        <f t="shared" si="5"/>
        <v>1182</v>
      </c>
      <c r="T12" s="5">
        <f t="shared" si="6"/>
        <v>591</v>
      </c>
      <c r="U12" s="5">
        <f t="shared" si="7"/>
        <v>1773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591</v>
      </c>
      <c r="O13" s="3">
        <f t="shared" si="3"/>
        <v>591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591</v>
      </c>
      <c r="U13" s="5">
        <f t="shared" si="7"/>
        <v>591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0</v>
      </c>
      <c r="U16" s="5">
        <f t="shared" si="7"/>
        <v>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20685</v>
      </c>
      <c r="E17" s="3">
        <v>5319</v>
      </c>
      <c r="F17" s="3">
        <f t="shared" si="0"/>
        <v>26004</v>
      </c>
      <c r="G17" s="3">
        <v>1773</v>
      </c>
      <c r="H17" s="3">
        <v>591</v>
      </c>
      <c r="I17" s="3">
        <f t="shared" si="1"/>
        <v>2364</v>
      </c>
      <c r="J17" s="3">
        <v>2955</v>
      </c>
      <c r="K17" s="3">
        <v>0</v>
      </c>
      <c r="L17" s="3">
        <f t="shared" si="2"/>
        <v>2955</v>
      </c>
      <c r="M17" s="3">
        <v>591</v>
      </c>
      <c r="N17" s="3">
        <v>0</v>
      </c>
      <c r="O17" s="3">
        <f t="shared" si="3"/>
        <v>591</v>
      </c>
      <c r="P17" s="3">
        <v>0</v>
      </c>
      <c r="Q17" s="3">
        <v>591</v>
      </c>
      <c r="R17" s="3">
        <f t="shared" si="4"/>
        <v>591</v>
      </c>
      <c r="S17" s="5">
        <f t="shared" si="5"/>
        <v>26004</v>
      </c>
      <c r="T17" s="5">
        <f t="shared" si="6"/>
        <v>6501</v>
      </c>
      <c r="U17" s="5">
        <f t="shared" si="7"/>
        <v>32505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591</v>
      </c>
      <c r="E18" s="3">
        <v>591</v>
      </c>
      <c r="F18" s="3">
        <f t="shared" si="0"/>
        <v>1182</v>
      </c>
      <c r="G18" s="3">
        <v>0</v>
      </c>
      <c r="H18" s="3">
        <v>0</v>
      </c>
      <c r="I18" s="3">
        <f t="shared" si="1"/>
        <v>0</v>
      </c>
      <c r="J18" s="3">
        <v>591</v>
      </c>
      <c r="K18" s="3">
        <v>0</v>
      </c>
      <c r="L18" s="3">
        <f t="shared" si="2"/>
        <v>591</v>
      </c>
      <c r="M18" s="3">
        <v>1773</v>
      </c>
      <c r="N18" s="3">
        <v>1182</v>
      </c>
      <c r="O18" s="3">
        <f t="shared" si="3"/>
        <v>2955</v>
      </c>
      <c r="P18" s="3">
        <v>0</v>
      </c>
      <c r="Q18" s="3">
        <v>0</v>
      </c>
      <c r="R18" s="3">
        <f t="shared" si="4"/>
        <v>0</v>
      </c>
      <c r="S18" s="5">
        <f t="shared" si="5"/>
        <v>2955</v>
      </c>
      <c r="T18" s="5">
        <f t="shared" si="6"/>
        <v>1773</v>
      </c>
      <c r="U18" s="5">
        <f t="shared" si="7"/>
        <v>4728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2364</v>
      </c>
      <c r="E19" s="3">
        <v>13002</v>
      </c>
      <c r="F19" s="3">
        <f t="shared" si="0"/>
        <v>15366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2364</v>
      </c>
      <c r="L19" s="3">
        <f t="shared" si="2"/>
        <v>2364</v>
      </c>
      <c r="M19" s="3">
        <v>591</v>
      </c>
      <c r="N19" s="3">
        <v>0</v>
      </c>
      <c r="O19" s="3">
        <f t="shared" si="3"/>
        <v>591</v>
      </c>
      <c r="P19" s="3">
        <v>591</v>
      </c>
      <c r="Q19" s="3">
        <v>0</v>
      </c>
      <c r="R19" s="3">
        <f t="shared" si="4"/>
        <v>591</v>
      </c>
      <c r="S19" s="5">
        <f t="shared" si="5"/>
        <v>3546</v>
      </c>
      <c r="T19" s="5">
        <f t="shared" si="6"/>
        <v>15366</v>
      </c>
      <c r="U19" s="5">
        <f t="shared" si="7"/>
        <v>18912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1182</v>
      </c>
      <c r="E20" s="3">
        <v>591</v>
      </c>
      <c r="F20" s="3">
        <f t="shared" si="0"/>
        <v>1773</v>
      </c>
      <c r="G20" s="3">
        <v>1182</v>
      </c>
      <c r="H20" s="3">
        <v>0</v>
      </c>
      <c r="I20" s="3">
        <f t="shared" si="1"/>
        <v>1182</v>
      </c>
      <c r="J20" s="3">
        <v>591</v>
      </c>
      <c r="K20" s="3">
        <v>0</v>
      </c>
      <c r="L20" s="3">
        <f t="shared" si="2"/>
        <v>591</v>
      </c>
      <c r="M20" s="3">
        <v>0</v>
      </c>
      <c r="N20" s="3">
        <v>591</v>
      </c>
      <c r="O20" s="3">
        <f t="shared" si="3"/>
        <v>591</v>
      </c>
      <c r="P20" s="3">
        <v>1182</v>
      </c>
      <c r="Q20" s="3">
        <v>0</v>
      </c>
      <c r="R20" s="3">
        <f t="shared" si="4"/>
        <v>1182</v>
      </c>
      <c r="S20" s="5">
        <f t="shared" si="5"/>
        <v>4137</v>
      </c>
      <c r="T20" s="5">
        <f t="shared" si="6"/>
        <v>1182</v>
      </c>
      <c r="U20" s="5">
        <f t="shared" si="7"/>
        <v>5319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591</v>
      </c>
      <c r="E22" s="3">
        <v>0</v>
      </c>
      <c r="F22" s="3">
        <f t="shared" si="0"/>
        <v>591</v>
      </c>
      <c r="G22" s="3">
        <v>0</v>
      </c>
      <c r="H22" s="3">
        <v>0</v>
      </c>
      <c r="I22" s="3">
        <f t="shared" si="1"/>
        <v>0</v>
      </c>
      <c r="J22" s="3">
        <v>591</v>
      </c>
      <c r="K22" s="3">
        <v>0</v>
      </c>
      <c r="L22" s="3">
        <f t="shared" si="2"/>
        <v>591</v>
      </c>
      <c r="M22" s="3">
        <v>591</v>
      </c>
      <c r="N22" s="3">
        <v>0</v>
      </c>
      <c r="O22" s="3">
        <f t="shared" si="3"/>
        <v>591</v>
      </c>
      <c r="P22" s="3">
        <v>10638</v>
      </c>
      <c r="Q22" s="3">
        <v>0</v>
      </c>
      <c r="R22" s="3">
        <f t="shared" si="4"/>
        <v>10638</v>
      </c>
      <c r="S22" s="5">
        <f t="shared" si="5"/>
        <v>12411</v>
      </c>
      <c r="T22" s="5">
        <f t="shared" si="6"/>
        <v>0</v>
      </c>
      <c r="U22" s="5">
        <f t="shared" si="7"/>
        <v>12411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31323</v>
      </c>
      <c r="E24" s="5">
        <f t="shared" si="8"/>
        <v>26595</v>
      </c>
      <c r="F24" s="5">
        <f t="shared" si="8"/>
        <v>57918</v>
      </c>
      <c r="G24" s="5">
        <f t="shared" si="8"/>
        <v>4728</v>
      </c>
      <c r="H24" s="5">
        <f t="shared" si="8"/>
        <v>591</v>
      </c>
      <c r="I24" s="5">
        <f t="shared" si="8"/>
        <v>5319</v>
      </c>
      <c r="J24" s="5">
        <f t="shared" si="8"/>
        <v>4728</v>
      </c>
      <c r="K24" s="5">
        <f t="shared" si="8"/>
        <v>2955</v>
      </c>
      <c r="L24" s="5">
        <f t="shared" si="8"/>
        <v>7683</v>
      </c>
      <c r="M24" s="5">
        <f t="shared" si="8"/>
        <v>4137</v>
      </c>
      <c r="N24" s="5">
        <f t="shared" si="8"/>
        <v>2955</v>
      </c>
      <c r="O24" s="5">
        <f t="shared" si="8"/>
        <v>7092</v>
      </c>
      <c r="P24" s="5">
        <f t="shared" si="8"/>
        <v>14775</v>
      </c>
      <c r="Q24" s="5">
        <f t="shared" si="8"/>
        <v>20685</v>
      </c>
      <c r="R24" s="5">
        <f t="shared" si="8"/>
        <v>35460</v>
      </c>
      <c r="S24" s="5">
        <f t="shared" si="5"/>
        <v>59691</v>
      </c>
      <c r="T24" s="5">
        <f t="shared" si="6"/>
        <v>53781</v>
      </c>
      <c r="U24" s="5">
        <f t="shared" si="7"/>
        <v>113472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E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 customHeight="1">
      <c r="A1" s="11"/>
      <c r="B1" s="11"/>
      <c r="C1" s="68" t="s">
        <v>141</v>
      </c>
      <c r="D1" s="68"/>
      <c r="E1" s="6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 customHeight="1">
      <c r="A2" s="11"/>
      <c r="B2" s="11"/>
      <c r="C2" s="70"/>
      <c r="D2" s="70"/>
      <c r="E2" s="7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59" t="s">
        <v>133</v>
      </c>
      <c r="E6" s="59" t="s">
        <v>134</v>
      </c>
      <c r="F6" s="7" t="s">
        <v>4</v>
      </c>
      <c r="G6" s="59" t="s">
        <v>133</v>
      </c>
      <c r="H6" s="59" t="s">
        <v>134</v>
      </c>
      <c r="I6" s="7" t="s">
        <v>4</v>
      </c>
      <c r="J6" s="59" t="s">
        <v>133</v>
      </c>
      <c r="K6" s="59" t="s">
        <v>134</v>
      </c>
      <c r="L6" s="7" t="s">
        <v>4</v>
      </c>
      <c r="M6" s="59" t="s">
        <v>133</v>
      </c>
      <c r="N6" s="59" t="s">
        <v>134</v>
      </c>
      <c r="O6" s="7" t="s">
        <v>4</v>
      </c>
      <c r="P6" s="59" t="s">
        <v>133</v>
      </c>
      <c r="Q6" s="59" t="s">
        <v>134</v>
      </c>
      <c r="R6" s="7" t="s">
        <v>4</v>
      </c>
      <c r="S6" s="59" t="s">
        <v>136</v>
      </c>
      <c r="T6" s="59" t="s">
        <v>137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4728</v>
      </c>
      <c r="E7" s="3">
        <v>0</v>
      </c>
      <c r="F7" s="3">
        <f>SUM(D7:E7)</f>
        <v>4728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16548</v>
      </c>
      <c r="R7" s="3">
        <f>SUM(P7:Q7)</f>
        <v>16548</v>
      </c>
      <c r="S7" s="5">
        <f>D7+G7+J7+M7+P7</f>
        <v>4728</v>
      </c>
      <c r="T7" s="5">
        <f>E7+H7+K7+N7+Q7</f>
        <v>16548</v>
      </c>
      <c r="U7" s="5">
        <f>S7+T7</f>
        <v>21276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18912</v>
      </c>
      <c r="E9" s="3">
        <v>9456</v>
      </c>
      <c r="F9" s="3">
        <f t="shared" si="0"/>
        <v>28368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16548</v>
      </c>
      <c r="Q9" s="3">
        <v>0</v>
      </c>
      <c r="R9" s="3">
        <f t="shared" si="3"/>
        <v>16548</v>
      </c>
      <c r="S9" s="5">
        <f t="shared" si="4"/>
        <v>35460</v>
      </c>
      <c r="T9" s="5">
        <f t="shared" si="4"/>
        <v>9456</v>
      </c>
      <c r="U9" s="5">
        <f t="shared" si="5"/>
        <v>44916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18912</v>
      </c>
      <c r="E10" s="3">
        <v>37824</v>
      </c>
      <c r="F10" s="3">
        <f t="shared" si="0"/>
        <v>56736</v>
      </c>
      <c r="G10" s="3">
        <v>21276</v>
      </c>
      <c r="H10" s="3">
        <v>0</v>
      </c>
      <c r="I10" s="3">
        <f t="shared" si="1"/>
        <v>21276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16548</v>
      </c>
      <c r="R10" s="3">
        <f t="shared" si="3"/>
        <v>16548</v>
      </c>
      <c r="S10" s="5">
        <f t="shared" si="4"/>
        <v>40188</v>
      </c>
      <c r="T10" s="5">
        <f t="shared" si="4"/>
        <v>54372</v>
      </c>
      <c r="U10" s="5">
        <f t="shared" si="5"/>
        <v>94560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4728</v>
      </c>
      <c r="E12" s="3">
        <v>0</v>
      </c>
      <c r="F12" s="3">
        <f t="shared" si="0"/>
        <v>4728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16548</v>
      </c>
      <c r="Q12" s="3">
        <v>16548</v>
      </c>
      <c r="R12" s="3">
        <f t="shared" si="3"/>
        <v>33096</v>
      </c>
      <c r="S12" s="5">
        <f t="shared" si="4"/>
        <v>21276</v>
      </c>
      <c r="T12" s="5">
        <f t="shared" si="4"/>
        <v>16548</v>
      </c>
      <c r="U12" s="5">
        <f t="shared" si="5"/>
        <v>37824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14775</v>
      </c>
      <c r="O13" s="3">
        <f t="shared" si="2"/>
        <v>14775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14775</v>
      </c>
      <c r="U13" s="5">
        <f t="shared" si="5"/>
        <v>14775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165480</v>
      </c>
      <c r="E17" s="3">
        <v>42552</v>
      </c>
      <c r="F17" s="3">
        <f t="shared" si="0"/>
        <v>208032</v>
      </c>
      <c r="G17" s="3">
        <v>31914</v>
      </c>
      <c r="H17" s="3">
        <v>10638</v>
      </c>
      <c r="I17" s="3">
        <f t="shared" si="1"/>
        <v>42552</v>
      </c>
      <c r="J17" s="3">
        <v>70920</v>
      </c>
      <c r="K17" s="3">
        <v>0</v>
      </c>
      <c r="L17" s="3">
        <f t="shared" si="6"/>
        <v>70920</v>
      </c>
      <c r="M17" s="3">
        <v>14775</v>
      </c>
      <c r="N17" s="3">
        <v>0</v>
      </c>
      <c r="O17" s="3">
        <f t="shared" si="2"/>
        <v>14775</v>
      </c>
      <c r="P17" s="3">
        <v>0</v>
      </c>
      <c r="Q17" s="3">
        <v>16548</v>
      </c>
      <c r="R17" s="3">
        <f t="shared" si="3"/>
        <v>16548</v>
      </c>
      <c r="S17" s="5">
        <f t="shared" si="4"/>
        <v>283089</v>
      </c>
      <c r="T17" s="5">
        <f t="shared" si="4"/>
        <v>69738</v>
      </c>
      <c r="U17" s="5">
        <f t="shared" si="5"/>
        <v>352827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4728</v>
      </c>
      <c r="E18" s="3">
        <v>4728</v>
      </c>
      <c r="F18" s="3">
        <f t="shared" si="0"/>
        <v>9456</v>
      </c>
      <c r="G18" s="3">
        <v>0</v>
      </c>
      <c r="H18" s="3">
        <v>0</v>
      </c>
      <c r="I18" s="3">
        <f t="shared" si="1"/>
        <v>0</v>
      </c>
      <c r="J18" s="3">
        <v>14184</v>
      </c>
      <c r="K18" s="3">
        <v>0</v>
      </c>
      <c r="L18" s="3">
        <f t="shared" si="6"/>
        <v>14184</v>
      </c>
      <c r="M18" s="3">
        <v>44325</v>
      </c>
      <c r="N18" s="3">
        <v>29550</v>
      </c>
      <c r="O18" s="3">
        <f t="shared" si="2"/>
        <v>73875</v>
      </c>
      <c r="P18" s="3">
        <v>0</v>
      </c>
      <c r="Q18" s="3">
        <v>0</v>
      </c>
      <c r="R18" s="3">
        <f t="shared" si="3"/>
        <v>0</v>
      </c>
      <c r="S18" s="5">
        <f t="shared" si="4"/>
        <v>63237</v>
      </c>
      <c r="T18" s="5">
        <f t="shared" si="4"/>
        <v>34278</v>
      </c>
      <c r="U18" s="5">
        <f t="shared" si="5"/>
        <v>97515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18912</v>
      </c>
      <c r="E19" s="3">
        <v>104016</v>
      </c>
      <c r="F19" s="3">
        <f t="shared" si="0"/>
        <v>122928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56736</v>
      </c>
      <c r="L19" s="3">
        <f t="shared" si="6"/>
        <v>56736</v>
      </c>
      <c r="M19" s="3">
        <v>14775</v>
      </c>
      <c r="N19" s="3">
        <v>0</v>
      </c>
      <c r="O19" s="3">
        <f t="shared" si="2"/>
        <v>14775</v>
      </c>
      <c r="P19" s="3">
        <v>16548</v>
      </c>
      <c r="Q19" s="3">
        <v>0</v>
      </c>
      <c r="R19" s="3">
        <f t="shared" si="3"/>
        <v>16548</v>
      </c>
      <c r="S19" s="5">
        <f t="shared" si="4"/>
        <v>50235</v>
      </c>
      <c r="T19" s="5">
        <f t="shared" si="4"/>
        <v>160752</v>
      </c>
      <c r="U19" s="5">
        <f t="shared" si="5"/>
        <v>210987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9456</v>
      </c>
      <c r="E20" s="3">
        <v>4728</v>
      </c>
      <c r="F20" s="3">
        <f t="shared" si="0"/>
        <v>14184</v>
      </c>
      <c r="G20" s="3">
        <v>21276</v>
      </c>
      <c r="H20" s="3">
        <v>0</v>
      </c>
      <c r="I20" s="3">
        <f t="shared" si="1"/>
        <v>21276</v>
      </c>
      <c r="J20" s="3">
        <v>14184</v>
      </c>
      <c r="K20" s="3">
        <v>0</v>
      </c>
      <c r="L20" s="3">
        <f t="shared" si="6"/>
        <v>14184</v>
      </c>
      <c r="M20" s="3">
        <v>0</v>
      </c>
      <c r="N20" s="3">
        <v>14775</v>
      </c>
      <c r="O20" s="3">
        <f t="shared" si="2"/>
        <v>14775</v>
      </c>
      <c r="P20" s="3">
        <v>33096</v>
      </c>
      <c r="Q20" s="3">
        <v>0</v>
      </c>
      <c r="R20" s="3">
        <f t="shared" si="3"/>
        <v>33096</v>
      </c>
      <c r="S20" s="5">
        <f t="shared" si="4"/>
        <v>78012</v>
      </c>
      <c r="T20" s="5">
        <f t="shared" si="4"/>
        <v>19503</v>
      </c>
      <c r="U20" s="5">
        <f t="shared" si="5"/>
        <v>97515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4728</v>
      </c>
      <c r="E22" s="3">
        <v>0</v>
      </c>
      <c r="F22" s="3">
        <f t="shared" si="0"/>
        <v>4728</v>
      </c>
      <c r="G22" s="3">
        <v>0</v>
      </c>
      <c r="H22" s="3">
        <v>0</v>
      </c>
      <c r="I22" s="3">
        <f>SUM(G22:H22)</f>
        <v>0</v>
      </c>
      <c r="J22" s="3">
        <v>14184</v>
      </c>
      <c r="K22" s="3">
        <v>0</v>
      </c>
      <c r="L22" s="3">
        <f t="shared" si="6"/>
        <v>14184</v>
      </c>
      <c r="M22" s="3">
        <v>14775</v>
      </c>
      <c r="N22" s="3">
        <v>0</v>
      </c>
      <c r="O22" s="3">
        <f t="shared" si="2"/>
        <v>14775</v>
      </c>
      <c r="P22" s="3">
        <v>297864</v>
      </c>
      <c r="Q22" s="3">
        <v>0</v>
      </c>
      <c r="R22" s="3">
        <f t="shared" si="3"/>
        <v>297864</v>
      </c>
      <c r="S22" s="5">
        <f t="shared" si="4"/>
        <v>331551</v>
      </c>
      <c r="T22" s="5">
        <f t="shared" si="4"/>
        <v>0</v>
      </c>
      <c r="U22" s="5">
        <f t="shared" si="5"/>
        <v>331551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250584</v>
      </c>
      <c r="E24" s="5">
        <f t="shared" si="7"/>
        <v>203304</v>
      </c>
      <c r="F24" s="5">
        <f t="shared" si="7"/>
        <v>453888</v>
      </c>
      <c r="G24" s="5">
        <f t="shared" si="7"/>
        <v>74466</v>
      </c>
      <c r="H24" s="5">
        <f t="shared" si="7"/>
        <v>10638</v>
      </c>
      <c r="I24" s="5">
        <f t="shared" si="7"/>
        <v>85104</v>
      </c>
      <c r="J24" s="5">
        <f t="shared" si="7"/>
        <v>113472</v>
      </c>
      <c r="K24" s="5">
        <f t="shared" si="7"/>
        <v>56736</v>
      </c>
      <c r="L24" s="5">
        <f t="shared" si="7"/>
        <v>170208</v>
      </c>
      <c r="M24" s="5">
        <f t="shared" si="7"/>
        <v>88650</v>
      </c>
      <c r="N24" s="5">
        <f t="shared" si="7"/>
        <v>59100</v>
      </c>
      <c r="O24" s="5">
        <f t="shared" si="7"/>
        <v>147750</v>
      </c>
      <c r="P24" s="5">
        <f t="shared" si="7"/>
        <v>380604</v>
      </c>
      <c r="Q24" s="5">
        <f t="shared" si="7"/>
        <v>66192</v>
      </c>
      <c r="R24" s="5">
        <f t="shared" si="7"/>
        <v>446796</v>
      </c>
      <c r="S24" s="5">
        <f t="shared" si="4"/>
        <v>907776</v>
      </c>
      <c r="T24" s="5">
        <f t="shared" si="4"/>
        <v>395970</v>
      </c>
      <c r="U24" s="5">
        <f t="shared" si="5"/>
        <v>1303746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8" t="s">
        <v>141</v>
      </c>
      <c r="C1" s="6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70"/>
      <c r="C2" s="7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133</v>
      </c>
      <c r="E5" s="60" t="s">
        <v>134</v>
      </c>
      <c r="F5" s="30"/>
      <c r="G5" s="57" t="s">
        <v>133</v>
      </c>
      <c r="H5" s="60" t="s">
        <v>134</v>
      </c>
      <c r="I5" s="12"/>
      <c r="J5" s="57" t="s">
        <v>133</v>
      </c>
      <c r="K5" s="60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C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00390625" style="0" customWidth="1"/>
  </cols>
  <sheetData>
    <row r="1" spans="3:21" ht="17.25" customHeight="1">
      <c r="C1" s="68" t="s">
        <v>141</v>
      </c>
      <c r="D1" s="68"/>
      <c r="E1" s="63"/>
      <c r="F1" s="63"/>
      <c r="G1" s="63"/>
      <c r="H1" s="63"/>
      <c r="I1" s="63"/>
      <c r="J1" s="63"/>
      <c r="K1" s="63"/>
      <c r="L1" s="63"/>
      <c r="M1" s="61"/>
      <c r="N1" s="61"/>
      <c r="O1" s="61"/>
      <c r="P1" s="61"/>
      <c r="Q1" s="61"/>
      <c r="R1" s="61"/>
      <c r="S1" s="61"/>
      <c r="T1" s="61"/>
      <c r="U1" s="61"/>
    </row>
    <row r="2" spans="3:21" ht="15.75">
      <c r="C2" s="62"/>
      <c r="D2" s="63"/>
      <c r="E2" s="63"/>
      <c r="F2" s="63"/>
      <c r="G2" s="63"/>
      <c r="H2" s="63"/>
      <c r="I2" s="63"/>
      <c r="J2" s="63"/>
      <c r="K2" s="63"/>
      <c r="L2" s="63"/>
      <c r="M2" s="61"/>
      <c r="N2" s="61"/>
      <c r="O2" s="61"/>
      <c r="P2" s="61"/>
      <c r="Q2" s="61"/>
      <c r="R2" s="61"/>
      <c r="S2" s="61"/>
      <c r="T2" s="61"/>
      <c r="U2" s="61"/>
    </row>
    <row r="3" spans="1:21" ht="12.75" customHeight="1">
      <c r="A3" s="61"/>
      <c r="B3" s="61"/>
      <c r="C3" s="64" t="s">
        <v>138</v>
      </c>
      <c r="D3" s="64"/>
      <c r="E3" s="64"/>
      <c r="F3" s="64"/>
      <c r="G3" s="64"/>
      <c r="H3" s="64"/>
      <c r="I3" s="64"/>
      <c r="J3" s="64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32.25" customHeight="1">
      <c r="A4" s="61"/>
      <c r="B4" s="61"/>
      <c r="C4" s="65" t="s">
        <v>139</v>
      </c>
      <c r="D4" s="66"/>
      <c r="E4" s="66"/>
      <c r="F4" s="66"/>
      <c r="G4" s="66"/>
      <c r="H4" s="66"/>
      <c r="I4" s="66"/>
      <c r="J4" s="66"/>
      <c r="K4" s="66"/>
      <c r="L4" s="66"/>
      <c r="M4" s="61"/>
      <c r="N4" s="61"/>
      <c r="O4" s="61"/>
      <c r="P4" s="61"/>
      <c r="Q4" s="61"/>
      <c r="R4" s="61"/>
      <c r="S4" s="61"/>
      <c r="T4" s="61"/>
      <c r="U4" s="61"/>
    </row>
    <row r="5" spans="1:21" ht="12" customHeight="1">
      <c r="A5" s="61"/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1"/>
      <c r="N5" s="61"/>
      <c r="O5" s="61"/>
      <c r="P5" s="61"/>
      <c r="Q5" s="61"/>
      <c r="R5" s="61"/>
      <c r="S5" s="61"/>
      <c r="T5" s="61"/>
      <c r="U5" s="61"/>
    </row>
    <row r="6" spans="1:21" ht="12.75" customHeight="1">
      <c r="A6" s="61"/>
      <c r="B6" s="61"/>
      <c r="C6" s="67" t="s">
        <v>140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12.75">
      <c r="C7" s="29" t="s">
        <v>130</v>
      </c>
    </row>
    <row r="8" ht="12.75">
      <c r="C8" s="29" t="s">
        <v>131</v>
      </c>
    </row>
    <row r="9" ht="12.75">
      <c r="C9" s="29" t="s">
        <v>132</v>
      </c>
    </row>
    <row r="11" spans="1:46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11"/>
      <c r="B12" s="11"/>
      <c r="C12" s="11"/>
      <c r="D12" s="31"/>
      <c r="E12" s="31"/>
      <c r="F12" s="31"/>
      <c r="G12" s="31"/>
      <c r="H12" s="31"/>
      <c r="I12" s="31"/>
      <c r="J12" s="31"/>
      <c r="K12" s="47" t="s">
        <v>53</v>
      </c>
      <c r="L12" s="31"/>
      <c r="M12" s="31"/>
      <c r="N12" s="31"/>
      <c r="O12" s="31"/>
      <c r="P12" s="31"/>
      <c r="Q12" s="31"/>
      <c r="R12" s="3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1"/>
      <c r="E13" s="34" t="s">
        <v>6</v>
      </c>
      <c r="F13" s="35"/>
      <c r="G13" s="32"/>
      <c r="H13" s="42" t="s">
        <v>8</v>
      </c>
      <c r="I13" s="43"/>
      <c r="J13" s="38"/>
      <c r="K13" s="34" t="s">
        <v>9</v>
      </c>
      <c r="L13" s="38"/>
      <c r="M13" s="32"/>
      <c r="N13" s="42" t="s">
        <v>10</v>
      </c>
      <c r="O13" s="43"/>
      <c r="P13" s="36"/>
      <c r="Q13" s="37" t="s">
        <v>11</v>
      </c>
      <c r="R13" s="3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3"/>
      <c r="E14" s="23" t="s">
        <v>7</v>
      </c>
      <c r="F14" s="41"/>
      <c r="G14" s="40"/>
      <c r="H14" s="23" t="s">
        <v>42</v>
      </c>
      <c r="I14" s="31"/>
      <c r="J14" s="31"/>
      <c r="K14" s="23" t="s">
        <v>43</v>
      </c>
      <c r="L14" s="31"/>
      <c r="M14" s="32"/>
      <c r="N14" s="44" t="s">
        <v>44</v>
      </c>
      <c r="O14" s="43"/>
      <c r="P14" s="31"/>
      <c r="Q14" s="45" t="s">
        <v>45</v>
      </c>
      <c r="R14" s="3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8.25">
      <c r="A15" s="11"/>
      <c r="B15" s="7" t="s">
        <v>0</v>
      </c>
      <c r="C15" s="7" t="s">
        <v>114</v>
      </c>
      <c r="D15" s="59" t="s">
        <v>133</v>
      </c>
      <c r="E15" s="59" t="s">
        <v>134</v>
      </c>
      <c r="F15" s="7" t="s">
        <v>4</v>
      </c>
      <c r="G15" s="59" t="s">
        <v>133</v>
      </c>
      <c r="H15" s="59" t="s">
        <v>134</v>
      </c>
      <c r="I15" s="7" t="s">
        <v>4</v>
      </c>
      <c r="J15" s="59" t="s">
        <v>133</v>
      </c>
      <c r="K15" s="59" t="s">
        <v>134</v>
      </c>
      <c r="L15" s="7" t="s">
        <v>4</v>
      </c>
      <c r="M15" s="59" t="s">
        <v>133</v>
      </c>
      <c r="N15" s="59" t="s">
        <v>134</v>
      </c>
      <c r="O15" s="7" t="s">
        <v>4</v>
      </c>
      <c r="P15" s="59" t="s">
        <v>133</v>
      </c>
      <c r="Q15" s="59" t="s">
        <v>134</v>
      </c>
      <c r="R15" s="7" t="s">
        <v>4</v>
      </c>
      <c r="S15" s="59" t="s">
        <v>136</v>
      </c>
      <c r="T15" s="59" t="s">
        <v>137</v>
      </c>
      <c r="U15" s="7" t="s">
        <v>4</v>
      </c>
      <c r="V15" s="7" t="s">
        <v>114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1075</v>
      </c>
      <c r="C16" s="3" t="s">
        <v>130</v>
      </c>
      <c r="D16" s="3">
        <v>4728</v>
      </c>
      <c r="E16" s="3">
        <v>0</v>
      </c>
      <c r="F16" s="3">
        <f>SUM(D16:E16)</f>
        <v>4728</v>
      </c>
      <c r="G16" s="3">
        <v>0</v>
      </c>
      <c r="H16" s="3">
        <v>0</v>
      </c>
      <c r="I16" s="3">
        <f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>SUM(M16:N16)</f>
        <v>0</v>
      </c>
      <c r="P16" s="3">
        <v>0</v>
      </c>
      <c r="Q16" s="3">
        <v>0</v>
      </c>
      <c r="R16" s="3">
        <f>SUM(P16:Q16)</f>
        <v>0</v>
      </c>
      <c r="S16" s="5">
        <f>D16+G16+J16+M16+P16</f>
        <v>4728</v>
      </c>
      <c r="T16" s="5">
        <f>E16+H16+K16+N16+Q16</f>
        <v>0</v>
      </c>
      <c r="U16" s="5">
        <f>S16+T16</f>
        <v>4728</v>
      </c>
      <c r="V16" s="3" t="s">
        <v>130</v>
      </c>
      <c r="W16" s="11" t="s">
        <v>135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1202</v>
      </c>
      <c r="C17" s="3" t="s">
        <v>131</v>
      </c>
      <c r="D17" s="3">
        <v>0</v>
      </c>
      <c r="E17" s="3">
        <v>0</v>
      </c>
      <c r="F17" s="3">
        <f aca="true" t="shared" si="0" ref="F17:F41">SUM(D17:E17)</f>
        <v>0</v>
      </c>
      <c r="G17" s="3">
        <v>0</v>
      </c>
      <c r="H17" s="3">
        <v>0</v>
      </c>
      <c r="I17" s="3">
        <f aca="true" t="shared" si="1" ref="I17:I29"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aca="true" t="shared" si="2" ref="O17:O41">SUM(M17:N17)</f>
        <v>0</v>
      </c>
      <c r="P17" s="3">
        <v>0</v>
      </c>
      <c r="Q17" s="3">
        <v>0</v>
      </c>
      <c r="R17" s="3">
        <f aca="true" t="shared" si="3" ref="R17:R41">SUM(P17:Q17)</f>
        <v>0</v>
      </c>
      <c r="S17" s="5">
        <f aca="true" t="shared" si="4" ref="S17:T42">D17+G17+J17+M17+P17</f>
        <v>0</v>
      </c>
      <c r="T17" s="5">
        <f t="shared" si="4"/>
        <v>0</v>
      </c>
      <c r="U17" s="5">
        <f aca="true" t="shared" si="5" ref="U17:U42">S17+T17</f>
        <v>0</v>
      </c>
      <c r="V17" s="3" t="s">
        <v>131</v>
      </c>
      <c r="W17" s="11" t="s">
        <v>135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1999</v>
      </c>
      <c r="C18" s="3" t="s">
        <v>132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16548</v>
      </c>
      <c r="Q18" s="3">
        <v>16548</v>
      </c>
      <c r="R18" s="3">
        <f t="shared" si="3"/>
        <v>33096</v>
      </c>
      <c r="S18" s="5">
        <f t="shared" si="4"/>
        <v>16548</v>
      </c>
      <c r="T18" s="5">
        <f t="shared" si="4"/>
        <v>16548</v>
      </c>
      <c r="U18" s="5">
        <f t="shared" si="5"/>
        <v>33096</v>
      </c>
      <c r="V18" s="3" t="s">
        <v>132</v>
      </c>
      <c r="W18" s="11" t="s">
        <v>135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aca="true" t="shared" si="6" ref="L21:L41"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aca="true" t="shared" si="7" ref="F32:F40">SUM(D32:E32)</f>
        <v>0</v>
      </c>
      <c r="G32" s="3">
        <v>0</v>
      </c>
      <c r="H32" s="3">
        <v>0</v>
      </c>
      <c r="I32" s="3">
        <f aca="true" t="shared" si="8" ref="I32:I40">SUM(G32:H32)</f>
        <v>0</v>
      </c>
      <c r="J32" s="3">
        <v>0</v>
      </c>
      <c r="K32" s="3">
        <v>0</v>
      </c>
      <c r="L32" s="3">
        <f aca="true" t="shared" si="9" ref="L32:L40">SUM(J32:K32)</f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aca="true" t="shared" si="10" ref="S36:T38">D36+G36+J36+M36+P36</f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5" t="s">
        <v>12</v>
      </c>
      <c r="D42" s="5">
        <f aca="true" t="shared" si="11" ref="D42:R42">SUM(D16:D41)</f>
        <v>4728</v>
      </c>
      <c r="E42" s="5">
        <f t="shared" si="11"/>
        <v>0</v>
      </c>
      <c r="F42" s="5">
        <f t="shared" si="11"/>
        <v>4728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  <c r="N42" s="5">
        <f t="shared" si="11"/>
        <v>0</v>
      </c>
      <c r="O42" s="5">
        <f t="shared" si="11"/>
        <v>0</v>
      </c>
      <c r="P42" s="5">
        <f t="shared" si="11"/>
        <v>16548</v>
      </c>
      <c r="Q42" s="5">
        <f t="shared" si="11"/>
        <v>16548</v>
      </c>
      <c r="R42" s="5">
        <f t="shared" si="11"/>
        <v>33096</v>
      </c>
      <c r="S42" s="5">
        <f t="shared" si="4"/>
        <v>21276</v>
      </c>
      <c r="T42" s="5">
        <f t="shared" si="4"/>
        <v>16548</v>
      </c>
      <c r="U42" s="5">
        <f t="shared" si="5"/>
        <v>37824</v>
      </c>
      <c r="V42" s="5" t="s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</sheetData>
  <sheetProtection/>
  <mergeCells count="4">
    <mergeCell ref="C3:J3"/>
    <mergeCell ref="C4:L4"/>
    <mergeCell ref="C6:U6"/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2007-09-24T12:03:55Z</dcterms:modified>
  <cp:category/>
  <cp:version/>
  <cp:contentType/>
  <cp:contentStatus/>
</cp:coreProperties>
</file>