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5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<sst xmlns="http://schemas.openxmlformats.org/spreadsheetml/2006/main" count="405" uniqueCount="144">
  <si>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</si>
  <si>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</si>
  <si>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</si>
  <si>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</si>
  <si>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</si>
  <si>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</si>
  <si>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</si>
  <si>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</si>
  <si>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</si>
  <si>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</si>
  <si>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</si>
  <si>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</si>
  <si>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</si>
  <si>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</si>
  <si>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</si>
  <si>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</si>
  <si>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</si>
  <si>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</si>
  <si>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</si>
  <si>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</si>
  <si>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</si>
  <si>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</si>
  <si>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</si>
  <si>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</si>
  <si>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</si>
  <si>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</si>
  <si>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</si>
  <si>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</si>
  <si>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</si>
  <si>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</si>
  <si>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</si>
  <si>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</si>
  <si>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</si>
  <si>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</si>
  <si>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</si>
  <si>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</si>
  <si>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</si>
  <si>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</si>
  <si>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</si>
  <si>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</si>
  <si>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</si>
  <si>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</si>
  <si>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</si>
  <si>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</si>
  <si>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</si>
  <si>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</si>
  <si>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</si>
  <si>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</si>
  <si>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</si>
  <si>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</si>
  <si>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</si>
  <si>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</si>
  <si>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</si>
  <si>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</si>
  <si>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</si>
  <si>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</si>
  <si>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</si>
  <si>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</si>
  <si>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</si>
  <si>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</si>
  <si>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</si>
  <si>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</si>
  <si>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</si>
  <si>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</si>
  <si>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</si>
  <si>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</si>
  <si>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</si>
  <si>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</si>
  <si>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</si>
  <si>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</si>
  <si>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</si>
  <si>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</si>
  <si>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</si>
  <si>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</si>
  <si>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</si>
  <si>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</si>
  <si>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</si>
  <si>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</si>
  <si>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</si>
  <si>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</si>
  <si>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</si>
  <si>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</si>
  <si>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</si>
  <si>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</si>
  <si>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</si>
  <si>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</si>
  <si>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</si>
  <si>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</si>
  <si>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</si>
  <si>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</si>
  <si>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</si>
  <si>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</si>
  <si>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</si>
  <si>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</si>
  <si>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</si>
  <si>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</si>
  <si>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</si>
  <si>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</si>
  <si>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</si>
  <si>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</si>
  <si>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</si>
  <si>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</si>
  <si>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</si>
  <si>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</si>
  <si>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</si>
  <si>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</si>
  <si>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</si>
  <si>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</si>
  <si>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</si>
  <si>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</si>
  <si>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</si>
  <si>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</si>
  <si>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</si>
  <si>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</si>
  <si>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</si>
  <si>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</si>
  <si>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</si>
  <si>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</si>
  <si>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</si>
  <si>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</si>
  <si>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</si>
  <si>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</si>
  <si>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</si>
  <si>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</si>
  <si>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</si>
  <si>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</si>
  <si>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</si>
  <si>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</si>
  <si>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</si>
  <si>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</si>
  <si>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</si>
  <si>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1830 - Sulfuric acid</t>
  </si>
  <si>
    <t>1863 - Fuel, aviation, turbine engine</t>
  </si>
  <si>
    <t>1866 - Resin solution</t>
  </si>
  <si>
    <t>3082 - Environmentally hazardous substances, liquid, n.o.s. / Hazardous waste, liquid, n.o.s.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</si>
  <si>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</si>
  <si>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</si>
  <si>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</si>
  <si>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</si>
  <si>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</si>
  <si>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</si>
  <si>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</si>
  <si>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</si>
  <si>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042-N2-Mountayliff-Kokstad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</si>
</sst>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27.31800079345703</c:v>
                </c:pt>
                <c:pt idx="1">
                  <c:v>15.288000106811523</c:v>
                </c:pt>
                <c:pt idx="2">
                  <c:v>1.503999948501587</c:v>
                </c:pt>
                <c:pt idx="3">
                  <c:v>3.007999897003174</c:v>
                </c:pt>
                <c:pt idx="4">
                  <c:v>15.538999557495117</c:v>
                </c:pt>
                <c:pt idx="5">
                  <c:v>24.56100082397461</c:v>
                </c:pt>
                <c:pt idx="6">
                  <c:v>12.781999588012695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49.875999450683594</c:v>
                </c:pt>
                <c:pt idx="1">
                  <c:v>8.189000129699707</c:v>
                </c:pt>
                <c:pt idx="2">
                  <c:v>3.7219998836517334</c:v>
                </c:pt>
                <c:pt idx="3">
                  <c:v>3.7219998836517334</c:v>
                </c:pt>
                <c:pt idx="4">
                  <c:v>8.437000274658203</c:v>
                </c:pt>
                <c:pt idx="5">
                  <c:v>21.34000015258789</c:v>
                </c:pt>
                <c:pt idx="6">
                  <c:v>4.715000152587891</c:v>
                </c:pt>
              </c:numCache>
            </c:numRef>
          </c:val>
        </c:ser>
        <c:axId val="22625340"/>
        <c:axId val="2301469"/>
      </c:barChart>
      <c:catAx>
        <c:axId val="2262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2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75"/>
          <c:y val="0.12525"/>
          <c:w val="0.358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713222"/>
        <c:axId val="52201271"/>
      </c:barChart>
      <c:catAx>
        <c:axId val="2071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4"/>
          <c:y val="0.125"/>
          <c:w val="0.361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6.695000171661377</c:v>
                </c:pt>
                <c:pt idx="1">
                  <c:v>11.71500015258789</c:v>
                </c:pt>
                <c:pt idx="2">
                  <c:v>21.339000701904297</c:v>
                </c:pt>
                <c:pt idx="3">
                  <c:v>5.857999801635742</c:v>
                </c:pt>
                <c:pt idx="4">
                  <c:v>2.928999900817871</c:v>
                </c:pt>
                <c:pt idx="5">
                  <c:v>0.4180000126361847</c:v>
                </c:pt>
                <c:pt idx="6">
                  <c:v>25.94099998474121</c:v>
                </c:pt>
                <c:pt idx="7">
                  <c:v>14.22599983215332</c:v>
                </c:pt>
                <c:pt idx="8">
                  <c:v>6.276000022888184</c:v>
                </c:pt>
                <c:pt idx="9">
                  <c:v>3.3469998836517334</c:v>
                </c:pt>
                <c:pt idx="10">
                  <c:v>1.2549999952316284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8.743000030517578</c:v>
                </c:pt>
                <c:pt idx="1">
                  <c:v>12.022000312805176</c:v>
                </c:pt>
                <c:pt idx="2">
                  <c:v>29.507999420166016</c:v>
                </c:pt>
                <c:pt idx="3">
                  <c:v>9.289999961853027</c:v>
                </c:pt>
                <c:pt idx="4">
                  <c:v>2.186000108718872</c:v>
                </c:pt>
                <c:pt idx="5">
                  <c:v>0</c:v>
                </c:pt>
                <c:pt idx="6">
                  <c:v>24.04400062561035</c:v>
                </c:pt>
                <c:pt idx="7">
                  <c:v>6.011000156402588</c:v>
                </c:pt>
                <c:pt idx="8">
                  <c:v>3.825000047683716</c:v>
                </c:pt>
                <c:pt idx="9">
                  <c:v>2.7320001125335693</c:v>
                </c:pt>
                <c:pt idx="10">
                  <c:v>1.6390000581741333</c:v>
                </c:pt>
                <c:pt idx="11">
                  <c:v>0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825"/>
          <c:y val="0.1225"/>
          <c:w val="0.370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14.48</c:v>
                </c:pt>
                <c:pt idx="7">
                  <c:v>27.15</c:v>
                </c:pt>
                <c:pt idx="8">
                  <c:v>36.2</c:v>
                </c:pt>
                <c:pt idx="9">
                  <c:v>28.96</c:v>
                </c:pt>
                <c:pt idx="10">
                  <c:v>28.96</c:v>
                </c:pt>
                <c:pt idx="11">
                  <c:v>28.96</c:v>
                </c:pt>
                <c:pt idx="12">
                  <c:v>68.78</c:v>
                </c:pt>
                <c:pt idx="13">
                  <c:v>32.58</c:v>
                </c:pt>
                <c:pt idx="14">
                  <c:v>36.2</c:v>
                </c:pt>
                <c:pt idx="15">
                  <c:v>45.25</c:v>
                </c:pt>
                <c:pt idx="16">
                  <c:v>45.25</c:v>
                </c:pt>
                <c:pt idx="17">
                  <c:v>39.82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25.34</c:v>
                </c:pt>
                <c:pt idx="7">
                  <c:v>59.73</c:v>
                </c:pt>
                <c:pt idx="8">
                  <c:v>28.96</c:v>
                </c:pt>
                <c:pt idx="9">
                  <c:v>23.53</c:v>
                </c:pt>
                <c:pt idx="10">
                  <c:v>16.29</c:v>
                </c:pt>
                <c:pt idx="11">
                  <c:v>16.29</c:v>
                </c:pt>
                <c:pt idx="12">
                  <c:v>19.91</c:v>
                </c:pt>
                <c:pt idx="13">
                  <c:v>18.1</c:v>
                </c:pt>
                <c:pt idx="14">
                  <c:v>41.63</c:v>
                </c:pt>
                <c:pt idx="15">
                  <c:v>32.58</c:v>
                </c:pt>
                <c:pt idx="16">
                  <c:v>19.91</c:v>
                </c:pt>
                <c:pt idx="17">
                  <c:v>27.15</c:v>
                </c:pt>
                <c:pt idx="18">
                  <c:v>1.81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000762"/>
        <c:axId val="36006859"/>
      </c:lineChart>
      <c:catAx>
        <c:axId val="400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6859"/>
        <c:crosses val="autoZero"/>
        <c:auto val="1"/>
        <c:lblOffset val="100"/>
        <c:tickLblSkip val="1"/>
        <c:noMultiLvlLbl val="0"/>
      </c:catAx>
      <c:valAx>
        <c:axId val="3600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3"/>
          <c:y val="0.12475"/>
          <c:w val="0.448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0.4180000126361847</c:v>
                </c:pt>
                <c:pt idx="2">
                  <c:v>8.368000030517578</c:v>
                </c:pt>
                <c:pt idx="3">
                  <c:v>2.928999900817871</c:v>
                </c:pt>
                <c:pt idx="4">
                  <c:v>15.899999618530273</c:v>
                </c:pt>
                <c:pt idx="5">
                  <c:v>5.020999908447266</c:v>
                </c:pt>
                <c:pt idx="6">
                  <c:v>0.8370000123977661</c:v>
                </c:pt>
                <c:pt idx="7">
                  <c:v>2.928999900817871</c:v>
                </c:pt>
                <c:pt idx="8">
                  <c:v>0</c:v>
                </c:pt>
                <c:pt idx="9">
                  <c:v>3.7660000324249268</c:v>
                </c:pt>
                <c:pt idx="10">
                  <c:v>30.54400062561035</c:v>
                </c:pt>
                <c:pt idx="11">
                  <c:v>14.22599983215332</c:v>
                </c:pt>
                <c:pt idx="12">
                  <c:v>5.857999801635742</c:v>
                </c:pt>
                <c:pt idx="13">
                  <c:v>5.857999801635742</c:v>
                </c:pt>
                <c:pt idx="14">
                  <c:v>1.2549999952316284</c:v>
                </c:pt>
                <c:pt idx="15">
                  <c:v>2.0920000076293945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1.093000054359436</c:v>
                </c:pt>
                <c:pt idx="1">
                  <c:v>1.093000054359436</c:v>
                </c:pt>
                <c:pt idx="2">
                  <c:v>9.289999961853027</c:v>
                </c:pt>
                <c:pt idx="3">
                  <c:v>2.186000108718872</c:v>
                </c:pt>
                <c:pt idx="4">
                  <c:v>2.186000108718872</c:v>
                </c:pt>
                <c:pt idx="5">
                  <c:v>5.464000225067139</c:v>
                </c:pt>
                <c:pt idx="6">
                  <c:v>0.5460000038146973</c:v>
                </c:pt>
                <c:pt idx="7">
                  <c:v>2.7320001125335693</c:v>
                </c:pt>
                <c:pt idx="8">
                  <c:v>0</c:v>
                </c:pt>
                <c:pt idx="9">
                  <c:v>4.918000221252441</c:v>
                </c:pt>
                <c:pt idx="10">
                  <c:v>30.60099983215332</c:v>
                </c:pt>
                <c:pt idx="11">
                  <c:v>6.011000156402588</c:v>
                </c:pt>
                <c:pt idx="12">
                  <c:v>2.186000108718872</c:v>
                </c:pt>
                <c:pt idx="13">
                  <c:v>27.868999481201172</c:v>
                </c:pt>
                <c:pt idx="14">
                  <c:v>2.186000108718872</c:v>
                </c:pt>
                <c:pt idx="15">
                  <c:v>1.6390000581741333</c:v>
                </c:pt>
                <c:pt idx="16">
                  <c:v>0</c:v>
                </c:pt>
              </c:numCache>
            </c:numRef>
          </c:val>
        </c:ser>
        <c:axId val="55626276"/>
        <c:axId val="30874437"/>
      </c:barChart>
      <c:catAx>
        <c:axId val="5562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75"/>
          <c:y val="0.11825"/>
          <c:w val="0.35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925"/>
          <c:y val="0.123"/>
          <c:w val="0.37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1086</c:v>
                </c:pt>
                <c:pt idx="4">
                  <c:v>3258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995224"/>
        <c:axId val="32630425"/>
      </c:barChart>
      <c:cat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875"/>
          <c:y val="0.11375"/>
          <c:w val="0.349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14300" y="455295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14300" y="893445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61925" y="338137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857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857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04775" y="340995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customHeight="1">
      <c r="A2" s="11"/>
      <c r="B2" s="67" t="s">
        <v>143</v>
      </c>
      <c r="C2" s="67"/>
      <c r="D2" s="67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0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2"/>
      <c r="C4" s="48" t="s">
        <v>46</v>
      </c>
      <c r="D4" s="50"/>
      <c r="E4" s="43"/>
      <c r="F4" s="11"/>
      <c r="G4" s="11"/>
      <c r="H4" s="11"/>
      <c r="I4" s="11"/>
      <c r="J4" s="11"/>
      <c r="K4" s="11"/>
      <c r="L4" s="11"/>
    </row>
    <row r="5" spans="1:12" s="58" customFormat="1" ht="25.5">
      <c r="A5" s="56"/>
      <c r="B5" s="57" t="s">
        <v>0</v>
      </c>
      <c r="C5" s="57" t="s">
        <v>2</v>
      </c>
      <c r="D5" s="57" t="s">
        <v>135</v>
      </c>
      <c r="E5" s="57" t="s">
        <v>136</v>
      </c>
      <c r="F5" s="56"/>
      <c r="G5" s="56"/>
      <c r="H5" s="56"/>
      <c r="I5" s="56"/>
      <c r="J5" s="56"/>
      <c r="K5" s="56"/>
      <c r="L5" s="56"/>
    </row>
    <row r="6" spans="1:12" ht="12.75">
      <c r="A6" s="11"/>
      <c r="B6" s="19" t="s">
        <v>87</v>
      </c>
      <c r="C6" s="19" t="s">
        <v>88</v>
      </c>
      <c r="D6" s="20">
        <v>27.31800079345703</v>
      </c>
      <c r="E6" s="20">
        <v>49.875999450683594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89</v>
      </c>
      <c r="C7" s="19" t="s">
        <v>7</v>
      </c>
      <c r="D7" s="20">
        <v>15.288000106811523</v>
      </c>
      <c r="E7" s="20">
        <v>8.189000129699707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90</v>
      </c>
      <c r="C8" s="19" t="s">
        <v>42</v>
      </c>
      <c r="D8" s="20">
        <v>1.503999948501587</v>
      </c>
      <c r="E8" s="20">
        <v>3.7219998836517334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91</v>
      </c>
      <c r="C9" s="19" t="s">
        <v>43</v>
      </c>
      <c r="D9" s="20">
        <v>3.007999897003174</v>
      </c>
      <c r="E9" s="20">
        <v>3.7219998836517334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92</v>
      </c>
      <c r="C10" s="19" t="s">
        <v>44</v>
      </c>
      <c r="D10" s="20">
        <v>15.538999557495117</v>
      </c>
      <c r="E10" s="20">
        <v>8.437000274658203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93</v>
      </c>
      <c r="C11" s="19" t="s">
        <v>45</v>
      </c>
      <c r="D11" s="20">
        <v>24.56100082397461</v>
      </c>
      <c r="E11" s="20">
        <v>21.34000015258789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94</v>
      </c>
      <c r="C12" s="19" t="s">
        <v>95</v>
      </c>
      <c r="D12" s="20">
        <v>12.781999588012695</v>
      </c>
      <c r="E12" s="20">
        <v>4.715000152587891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1"/>
      <c r="C13" s="21"/>
      <c r="D13" s="22">
        <f>SUM(D6:D12)</f>
        <v>100.00000071525574</v>
      </c>
      <c r="E13" s="22">
        <f>SUM(E6:E12)</f>
        <v>100.00099992752075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0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2"/>
      <c r="C17" s="48" t="s">
        <v>46</v>
      </c>
      <c r="D17" s="50"/>
      <c r="E17" s="43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135</v>
      </c>
      <c r="E18" s="57" t="s">
        <v>136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9" t="s">
        <v>89</v>
      </c>
      <c r="C19" s="19" t="s">
        <v>7</v>
      </c>
      <c r="D19" s="20">
        <v>25.523000717163086</v>
      </c>
      <c r="E19" s="20">
        <v>18.033000946044922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9" t="s">
        <v>90</v>
      </c>
      <c r="C20" s="19" t="s">
        <v>42</v>
      </c>
      <c r="D20" s="20">
        <v>2.509999990463257</v>
      </c>
      <c r="E20" s="20">
        <v>8.196999549865723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9" t="s">
        <v>91</v>
      </c>
      <c r="C21" s="19" t="s">
        <v>43</v>
      </c>
      <c r="D21" s="20">
        <v>5.020999908447266</v>
      </c>
      <c r="E21" s="20">
        <v>8.196999549865723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9" t="s">
        <v>92</v>
      </c>
      <c r="C22" s="19" t="s">
        <v>44</v>
      </c>
      <c r="D22" s="20">
        <v>25.94099998474121</v>
      </c>
      <c r="E22" s="20">
        <v>18.57900047302246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9" t="s">
        <v>93</v>
      </c>
      <c r="C23" s="19" t="s">
        <v>45</v>
      </c>
      <c r="D23" s="20">
        <v>41.00400161743164</v>
      </c>
      <c r="E23" s="20">
        <v>46.994998931884766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1"/>
      <c r="C24" s="21"/>
      <c r="D24" s="22">
        <f>SUM(D19:D23)</f>
        <v>99.99900221824646</v>
      </c>
      <c r="E24" s="22">
        <f>SUM(E19:E23)</f>
        <v>100.0009994506836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" customHeight="1">
      <c r="A1" s="11"/>
      <c r="B1" s="67" t="s">
        <v>143</v>
      </c>
      <c r="C1" s="67"/>
      <c r="D1" s="67"/>
      <c r="E1" s="11"/>
      <c r="F1" s="11"/>
      <c r="G1" s="11"/>
      <c r="H1" s="11"/>
      <c r="I1" s="11"/>
      <c r="J1" s="11"/>
      <c r="K1" s="11"/>
      <c r="L1" s="11"/>
    </row>
    <row r="2" spans="1:12" ht="12" customHeight="1">
      <c r="A2" s="11"/>
      <c r="B2" s="71"/>
      <c r="C2" s="71"/>
      <c r="D2" s="7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2"/>
      <c r="C3" s="48" t="s">
        <v>47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135</v>
      </c>
      <c r="E4" s="57" t="s">
        <v>136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19" t="s">
        <v>87</v>
      </c>
      <c r="C5" s="19" t="s">
        <v>96</v>
      </c>
      <c r="D5" s="20">
        <v>6.695000171661377</v>
      </c>
      <c r="E5" s="20">
        <v>8.743000030517578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89</v>
      </c>
      <c r="C6" s="19" t="s">
        <v>97</v>
      </c>
      <c r="D6" s="20">
        <v>11.71500015258789</v>
      </c>
      <c r="E6" s="20">
        <v>12.022000312805176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90</v>
      </c>
      <c r="C7" s="19" t="s">
        <v>98</v>
      </c>
      <c r="D7" s="20">
        <v>21.339000701904297</v>
      </c>
      <c r="E7" s="20">
        <v>29.507999420166016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91</v>
      </c>
      <c r="C8" s="19" t="s">
        <v>99</v>
      </c>
      <c r="D8" s="20">
        <v>5.857999801635742</v>
      </c>
      <c r="E8" s="20">
        <v>9.289999961853027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92</v>
      </c>
      <c r="C9" s="19" t="s">
        <v>100</v>
      </c>
      <c r="D9" s="20">
        <v>2.928999900817871</v>
      </c>
      <c r="E9" s="20">
        <v>2.186000108718872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93</v>
      </c>
      <c r="C10" s="19" t="s">
        <v>82</v>
      </c>
      <c r="D10" s="20">
        <v>0.4180000126361847</v>
      </c>
      <c r="E10" s="20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94</v>
      </c>
      <c r="C11" s="19" t="s">
        <v>101</v>
      </c>
      <c r="D11" s="20">
        <v>25.94099998474121</v>
      </c>
      <c r="E11" s="20">
        <v>24.04400062561035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102</v>
      </c>
      <c r="C12" s="19" t="s">
        <v>103</v>
      </c>
      <c r="D12" s="20">
        <v>14.22599983215332</v>
      </c>
      <c r="E12" s="20">
        <v>6.011000156402588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9" t="s">
        <v>104</v>
      </c>
      <c r="C13" s="19" t="s">
        <v>105</v>
      </c>
      <c r="D13" s="20">
        <v>6.276000022888184</v>
      </c>
      <c r="E13" s="20">
        <v>3.825000047683716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9" t="s">
        <v>106</v>
      </c>
      <c r="C14" s="19" t="s">
        <v>107</v>
      </c>
      <c r="D14" s="20">
        <v>3.3469998836517334</v>
      </c>
      <c r="E14" s="20">
        <v>2.7320001125335693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9" t="s">
        <v>108</v>
      </c>
      <c r="C15" s="19" t="s">
        <v>109</v>
      </c>
      <c r="D15" s="20">
        <v>1.2549999952316284</v>
      </c>
      <c r="E15" s="20">
        <v>1.6390000581741333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9" t="s">
        <v>110</v>
      </c>
      <c r="C16" s="19" t="s">
        <v>74</v>
      </c>
      <c r="D16" s="20">
        <v>0</v>
      </c>
      <c r="E16" s="20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1"/>
      <c r="C17" s="21"/>
      <c r="D17" s="22">
        <f>SUM(D5:D16)</f>
        <v>99.99900045990944</v>
      </c>
      <c r="E17" s="22">
        <f>SUM(E5:E16)</f>
        <v>100.00000083446503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2.140625" style="0" customWidth="1"/>
  </cols>
  <sheetData>
    <row r="1" spans="1:14" ht="12.75" customHeight="1">
      <c r="A1" s="67" t="s">
        <v>143</v>
      </c>
      <c r="B1" s="67"/>
      <c r="C1" s="67"/>
      <c r="D1" s="67"/>
      <c r="E1" s="67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135</v>
      </c>
      <c r="C3" s="57" t="s">
        <v>136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14.48</v>
      </c>
      <c r="C11" s="8">
        <v>25.34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27.15</v>
      </c>
      <c r="C12" s="8">
        <v>59.73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36.2</v>
      </c>
      <c r="C13" s="8">
        <v>28.96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28.96</v>
      </c>
      <c r="C14" s="8">
        <v>23.53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28.96</v>
      </c>
      <c r="C15" s="8">
        <v>16.29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28.96</v>
      </c>
      <c r="C16" s="8">
        <v>16.29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68.78</v>
      </c>
      <c r="C17" s="8">
        <v>19.91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32.58</v>
      </c>
      <c r="C18" s="8">
        <v>18.1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36.2</v>
      </c>
      <c r="C19" s="8">
        <v>41.63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45.25</v>
      </c>
      <c r="C20" s="8">
        <v>32.58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45.25</v>
      </c>
      <c r="C21" s="8">
        <v>19.91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39.82</v>
      </c>
      <c r="C22" s="8">
        <v>27.15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1.81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432.59</v>
      </c>
      <c r="C30" s="9">
        <f>SUM(C5:C28)</f>
        <v>331.22999999999996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18.024583333333332</v>
      </c>
      <c r="C31" s="10">
        <f>AVERAGE(C5:C28)</f>
        <v>13.801249999999998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E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 customHeight="1">
      <c r="A1" s="12"/>
      <c r="B1" s="67" t="s">
        <v>143</v>
      </c>
      <c r="C1" s="67"/>
      <c r="D1" s="67"/>
      <c r="E1" s="67"/>
      <c r="F1" s="67"/>
      <c r="G1" s="29"/>
      <c r="H1" s="12"/>
      <c r="I1" s="12"/>
      <c r="J1" s="12"/>
      <c r="K1" s="12"/>
      <c r="L1" s="12"/>
    </row>
    <row r="2" spans="1:12" ht="12.75" customHeight="1">
      <c r="A2" s="12"/>
      <c r="B2" s="71"/>
      <c r="C2" s="71"/>
      <c r="D2" s="71"/>
      <c r="E2" s="72"/>
      <c r="F2" s="72"/>
      <c r="G2" s="29"/>
      <c r="H2" s="12"/>
      <c r="I2" s="12"/>
      <c r="J2" s="12"/>
      <c r="K2" s="12"/>
      <c r="L2" s="12"/>
    </row>
    <row r="3" spans="1:12" ht="12.75">
      <c r="A3" s="11"/>
      <c r="B3" s="31"/>
      <c r="C3" s="50"/>
      <c r="D3" s="49" t="s">
        <v>49</v>
      </c>
      <c r="E3" s="31"/>
      <c r="F3" s="31"/>
      <c r="G3" s="73"/>
      <c r="H3" s="31"/>
      <c r="I3" s="11"/>
      <c r="J3" s="11"/>
      <c r="K3" s="11"/>
      <c r="L3" s="11"/>
    </row>
    <row r="4" spans="1:12" ht="12.75">
      <c r="A4" s="11"/>
      <c r="B4" s="53"/>
      <c r="C4" s="11"/>
      <c r="D4" s="52" t="s">
        <v>40</v>
      </c>
      <c r="E4" s="31"/>
      <c r="F4" s="11"/>
      <c r="G4" s="52" t="s">
        <v>41</v>
      </c>
      <c r="H4" s="31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135</v>
      </c>
      <c r="E5" s="57" t="s">
        <v>136</v>
      </c>
      <c r="F5" s="30"/>
      <c r="G5" s="57" t="s">
        <v>135</v>
      </c>
      <c r="H5" s="57" t="s">
        <v>136</v>
      </c>
      <c r="I5" s="11"/>
      <c r="J5" s="11"/>
      <c r="K5" s="11"/>
      <c r="L5" s="11"/>
    </row>
    <row r="6" spans="1:12" ht="12.75">
      <c r="A6" s="11"/>
      <c r="B6" s="2" t="s">
        <v>53</v>
      </c>
      <c r="C6" s="2" t="s">
        <v>54</v>
      </c>
      <c r="D6" s="4">
        <v>0</v>
      </c>
      <c r="E6" s="4">
        <v>1.093000054359436</v>
      </c>
      <c r="F6" s="11"/>
      <c r="G6" s="4">
        <v>0</v>
      </c>
      <c r="H6" s="4">
        <v>0.642</v>
      </c>
      <c r="I6" s="11"/>
      <c r="J6" s="11"/>
      <c r="K6" s="11"/>
      <c r="L6" s="11"/>
    </row>
    <row r="7" spans="1:12" ht="12.75">
      <c r="A7" s="11"/>
      <c r="B7" s="2" t="s">
        <v>55</v>
      </c>
      <c r="C7" s="2" t="s">
        <v>56</v>
      </c>
      <c r="D7" s="4">
        <v>0.4180000126361847</v>
      </c>
      <c r="E7" s="4">
        <v>1.093000054359436</v>
      </c>
      <c r="F7" s="11"/>
      <c r="G7" s="4">
        <v>0.594</v>
      </c>
      <c r="H7" s="4">
        <v>1.037</v>
      </c>
      <c r="I7" s="11"/>
      <c r="J7" s="11"/>
      <c r="K7" s="11"/>
      <c r="L7" s="11"/>
    </row>
    <row r="8" spans="1:12" ht="12.75">
      <c r="A8" s="11"/>
      <c r="B8" s="2" t="s">
        <v>57</v>
      </c>
      <c r="C8" s="2" t="s">
        <v>58</v>
      </c>
      <c r="D8" s="4">
        <v>8.368000030517578</v>
      </c>
      <c r="E8" s="4">
        <v>9.289999961853027</v>
      </c>
      <c r="F8" s="11"/>
      <c r="G8" s="4">
        <v>5.698</v>
      </c>
      <c r="H8" s="4">
        <v>3.853</v>
      </c>
      <c r="I8" s="11"/>
      <c r="J8" s="11"/>
      <c r="K8" s="11"/>
      <c r="L8" s="11"/>
    </row>
    <row r="9" spans="1:12" ht="12.75">
      <c r="A9" s="11"/>
      <c r="B9" s="2" t="s">
        <v>59</v>
      </c>
      <c r="C9" s="2" t="s">
        <v>60</v>
      </c>
      <c r="D9" s="4">
        <v>2.928999900817871</v>
      </c>
      <c r="E9" s="4">
        <v>2.186000108718872</v>
      </c>
      <c r="F9" s="11"/>
      <c r="G9" s="4">
        <v>2.683</v>
      </c>
      <c r="H9" s="4">
        <v>2.494</v>
      </c>
      <c r="I9" s="11"/>
      <c r="J9" s="11"/>
      <c r="K9" s="11"/>
      <c r="L9" s="11"/>
    </row>
    <row r="10" spans="1:12" ht="12.75">
      <c r="A10" s="11"/>
      <c r="B10" s="2" t="s">
        <v>61</v>
      </c>
      <c r="C10" s="2" t="s">
        <v>62</v>
      </c>
      <c r="D10" s="4">
        <v>15.899999618530273</v>
      </c>
      <c r="E10" s="4">
        <v>2.186000108718872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63</v>
      </c>
      <c r="C11" s="2" t="s">
        <v>64</v>
      </c>
      <c r="D11" s="4">
        <v>5.020999908447266</v>
      </c>
      <c r="E11" s="4">
        <v>5.464000225067139</v>
      </c>
      <c r="F11" s="11"/>
      <c r="G11" s="4">
        <v>7.621</v>
      </c>
      <c r="H11" s="4">
        <v>6.915</v>
      </c>
      <c r="I11" s="11"/>
      <c r="J11" s="11"/>
      <c r="K11" s="11"/>
      <c r="L11" s="11"/>
    </row>
    <row r="12" spans="1:12" ht="12.75">
      <c r="A12" s="11"/>
      <c r="B12" s="2" t="s">
        <v>65</v>
      </c>
      <c r="C12" s="2" t="s">
        <v>66</v>
      </c>
      <c r="D12" s="4">
        <v>0.8370000123977661</v>
      </c>
      <c r="E12" s="4">
        <v>0.5460000038146973</v>
      </c>
      <c r="F12" s="11"/>
      <c r="G12" s="4">
        <v>0.783</v>
      </c>
      <c r="H12" s="4">
        <v>0.617</v>
      </c>
      <c r="I12" s="11"/>
      <c r="J12" s="11"/>
      <c r="K12" s="11"/>
      <c r="L12" s="11"/>
    </row>
    <row r="13" spans="1:12" ht="12.75">
      <c r="A13" s="11"/>
      <c r="B13" s="2" t="s">
        <v>67</v>
      </c>
      <c r="C13" s="2" t="s">
        <v>68</v>
      </c>
      <c r="D13" s="4">
        <v>2.928999900817871</v>
      </c>
      <c r="E13" s="4">
        <v>2.7320001125335693</v>
      </c>
      <c r="F13" s="11"/>
      <c r="G13" s="4">
        <v>4.368</v>
      </c>
      <c r="H13" s="4">
        <v>3.285</v>
      </c>
      <c r="I13" s="11"/>
      <c r="J13" s="11"/>
      <c r="K13" s="11"/>
      <c r="L13" s="11"/>
    </row>
    <row r="14" spans="1:12" ht="12.75">
      <c r="A14" s="11"/>
      <c r="B14" s="2" t="s">
        <v>69</v>
      </c>
      <c r="C14" s="2" t="s">
        <v>70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71</v>
      </c>
      <c r="C15" s="2" t="s">
        <v>72</v>
      </c>
      <c r="D15" s="4">
        <v>3.7660000324249268</v>
      </c>
      <c r="E15" s="4">
        <v>4.918000221252441</v>
      </c>
      <c r="F15" s="11"/>
      <c r="G15" s="4">
        <v>4.416</v>
      </c>
      <c r="H15" s="4">
        <v>4.297</v>
      </c>
      <c r="I15" s="11"/>
      <c r="J15" s="11"/>
      <c r="K15" s="11"/>
      <c r="L15" s="11"/>
    </row>
    <row r="16" spans="1:12" ht="12.75">
      <c r="A16" s="11"/>
      <c r="B16" s="2" t="s">
        <v>73</v>
      </c>
      <c r="C16" s="2" t="s">
        <v>74</v>
      </c>
      <c r="D16" s="4">
        <v>30.54400062561035</v>
      </c>
      <c r="E16" s="4">
        <v>30.60099983215332</v>
      </c>
      <c r="F16" s="11"/>
      <c r="G16" s="4">
        <v>39.435</v>
      </c>
      <c r="H16" s="4">
        <v>34.008</v>
      </c>
      <c r="I16" s="11"/>
      <c r="J16" s="11"/>
      <c r="K16" s="11"/>
      <c r="L16" s="11"/>
    </row>
    <row r="17" spans="1:12" ht="12.75">
      <c r="A17" s="11"/>
      <c r="B17" s="2" t="s">
        <v>75</v>
      </c>
      <c r="C17" s="2" t="s">
        <v>76</v>
      </c>
      <c r="D17" s="4">
        <v>14.22599983215332</v>
      </c>
      <c r="E17" s="4">
        <v>6.011000156402588</v>
      </c>
      <c r="F17" s="11"/>
      <c r="G17" s="4">
        <v>15.978</v>
      </c>
      <c r="H17" s="4">
        <v>6.372</v>
      </c>
      <c r="I17" s="11"/>
      <c r="J17" s="11"/>
      <c r="K17" s="11"/>
      <c r="L17" s="11"/>
    </row>
    <row r="18" spans="1:12" ht="12.75">
      <c r="A18" s="11"/>
      <c r="B18" s="2" t="s">
        <v>77</v>
      </c>
      <c r="C18" s="2" t="s">
        <v>78</v>
      </c>
      <c r="D18" s="4">
        <v>5.857999801635742</v>
      </c>
      <c r="E18" s="4">
        <v>2.186000108718872</v>
      </c>
      <c r="F18" s="11"/>
      <c r="G18" s="4">
        <v>4.558</v>
      </c>
      <c r="H18" s="4">
        <v>1.21</v>
      </c>
      <c r="I18" s="11"/>
      <c r="J18" s="11"/>
      <c r="K18" s="11"/>
      <c r="L18" s="11"/>
    </row>
    <row r="19" spans="1:12" ht="12.75">
      <c r="A19" s="11"/>
      <c r="B19" s="2" t="s">
        <v>79</v>
      </c>
      <c r="C19" s="2" t="s">
        <v>80</v>
      </c>
      <c r="D19" s="4">
        <v>5.857999801635742</v>
      </c>
      <c r="E19" s="4">
        <v>27.868999481201172</v>
      </c>
      <c r="F19" s="11"/>
      <c r="G19" s="4">
        <v>8.547</v>
      </c>
      <c r="H19" s="4">
        <v>31.143</v>
      </c>
      <c r="I19" s="11"/>
      <c r="J19" s="11"/>
      <c r="K19" s="11"/>
      <c r="L19" s="11"/>
    </row>
    <row r="20" spans="1:12" ht="12.75">
      <c r="A20" s="11"/>
      <c r="B20" s="2" t="s">
        <v>81</v>
      </c>
      <c r="C20" s="2" t="s">
        <v>82</v>
      </c>
      <c r="D20" s="4">
        <v>1.2549999952316284</v>
      </c>
      <c r="E20" s="4">
        <v>2.186000108718872</v>
      </c>
      <c r="F20" s="11"/>
      <c r="G20" s="4">
        <v>1.994</v>
      </c>
      <c r="H20" s="4">
        <v>2.618</v>
      </c>
      <c r="I20" s="11"/>
      <c r="J20" s="11"/>
      <c r="K20" s="11"/>
      <c r="L20" s="11"/>
    </row>
    <row r="21" spans="1:12" ht="12.75">
      <c r="A21" s="11"/>
      <c r="B21" s="2" t="s">
        <v>83</v>
      </c>
      <c r="C21" s="2" t="s">
        <v>84</v>
      </c>
      <c r="D21" s="4">
        <v>2.0920000076293945</v>
      </c>
      <c r="E21" s="4">
        <v>1.6390000581741333</v>
      </c>
      <c r="F21" s="11"/>
      <c r="G21" s="4">
        <v>3.324</v>
      </c>
      <c r="H21" s="4">
        <v>1.507</v>
      </c>
      <c r="I21" s="11"/>
      <c r="J21" s="11"/>
      <c r="K21" s="11"/>
      <c r="L21" s="11"/>
    </row>
    <row r="22" spans="1:12" ht="12.75">
      <c r="A22" s="11"/>
      <c r="B22" s="2" t="s">
        <v>85</v>
      </c>
      <c r="C22" s="2" t="s">
        <v>86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100.00099948048592</v>
      </c>
      <c r="E23" s="6">
        <f>SUM(E6:E22)</f>
        <v>100.00000059604645</v>
      </c>
      <c r="F23" s="11"/>
      <c r="G23" s="6">
        <f>SUM(G6:G22)</f>
        <v>99.99900000000001</v>
      </c>
      <c r="H23" s="6">
        <f>SUM(H6:H22)</f>
        <v>99.998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F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3.5" customHeight="1">
      <c r="A1" s="11"/>
      <c r="B1" s="11"/>
      <c r="C1" s="70" t="s">
        <v>143</v>
      </c>
      <c r="D1" s="7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3.5" customHeight="1">
      <c r="A2" s="11"/>
      <c r="B2" s="11"/>
      <c r="C2" s="69"/>
      <c r="D2" s="6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48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46"/>
      <c r="G4" s="31"/>
      <c r="H4" s="34" t="s">
        <v>8</v>
      </c>
      <c r="I4" s="31"/>
      <c r="J4" s="31"/>
      <c r="K4" s="34" t="s">
        <v>9</v>
      </c>
      <c r="L4" s="31"/>
      <c r="M4" s="31"/>
      <c r="N4" s="34" t="s">
        <v>10</v>
      </c>
      <c r="O4" s="31"/>
      <c r="P4" s="31"/>
      <c r="Q4" s="34" t="s">
        <v>11</v>
      </c>
      <c r="R4" s="31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24"/>
      <c r="G5" s="31"/>
      <c r="H5" s="25" t="s">
        <v>42</v>
      </c>
      <c r="I5" s="31"/>
      <c r="J5" s="11"/>
      <c r="K5" s="25" t="s">
        <v>43</v>
      </c>
      <c r="L5" s="31"/>
      <c r="M5" s="31"/>
      <c r="N5" s="25" t="s">
        <v>44</v>
      </c>
      <c r="O5" s="31"/>
      <c r="P5" s="11"/>
      <c r="Q5" s="26" t="s">
        <v>45</v>
      </c>
      <c r="R5" s="31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59" t="s">
        <v>135</v>
      </c>
      <c r="E6" s="59" t="s">
        <v>136</v>
      </c>
      <c r="F6" s="7" t="s">
        <v>4</v>
      </c>
      <c r="G6" s="59" t="s">
        <v>135</v>
      </c>
      <c r="H6" s="59" t="s">
        <v>136</v>
      </c>
      <c r="I6" s="7" t="s">
        <v>4</v>
      </c>
      <c r="J6" s="59" t="s">
        <v>135</v>
      </c>
      <c r="K6" s="59" t="s">
        <v>136</v>
      </c>
      <c r="L6" s="7" t="s">
        <v>4</v>
      </c>
      <c r="M6" s="59" t="s">
        <v>135</v>
      </c>
      <c r="N6" s="59" t="s">
        <v>136</v>
      </c>
      <c r="O6" s="7" t="s">
        <v>4</v>
      </c>
      <c r="P6" s="59" t="s">
        <v>135</v>
      </c>
      <c r="Q6" s="59" t="s">
        <v>136</v>
      </c>
      <c r="R6" s="7" t="s">
        <v>4</v>
      </c>
      <c r="S6" s="59" t="s">
        <v>138</v>
      </c>
      <c r="T6" s="59" t="s">
        <v>139</v>
      </c>
      <c r="U6" s="7" t="s">
        <v>4</v>
      </c>
      <c r="V6" s="7" t="s">
        <v>5</v>
      </c>
      <c r="W6" s="11"/>
    </row>
    <row r="7" spans="1:23" ht="12.75">
      <c r="A7" s="11"/>
      <c r="B7" s="3" t="s">
        <v>53</v>
      </c>
      <c r="C7" s="3" t="s">
        <v>54</v>
      </c>
      <c r="D7" s="3">
        <v>0</v>
      </c>
      <c r="E7" s="3">
        <v>543</v>
      </c>
      <c r="F7" s="3">
        <f>SUM(D7:E7)</f>
        <v>543</v>
      </c>
      <c r="G7" s="3">
        <v>0</v>
      </c>
      <c r="H7" s="3">
        <v>543</v>
      </c>
      <c r="I7" s="3">
        <f>SUM(G7:H7)</f>
        <v>543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1086</v>
      </c>
      <c r="U7" s="5">
        <f>S7+T7</f>
        <v>1086</v>
      </c>
      <c r="V7" s="3" t="s">
        <v>54</v>
      </c>
      <c r="W7" s="11"/>
    </row>
    <row r="8" spans="1:23" ht="12.75">
      <c r="A8" s="11"/>
      <c r="B8" s="3" t="s">
        <v>55</v>
      </c>
      <c r="C8" s="3" t="s">
        <v>56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543</v>
      </c>
      <c r="I8" s="3">
        <f aca="true" t="shared" si="1" ref="I8:I23">SUM(G8:H8)</f>
        <v>543</v>
      </c>
      <c r="J8" s="3">
        <v>0</v>
      </c>
      <c r="K8" s="3">
        <v>543</v>
      </c>
      <c r="L8" s="3">
        <f aca="true" t="shared" si="2" ref="L8:L23">SUM(J8:K8)</f>
        <v>543</v>
      </c>
      <c r="M8" s="3">
        <v>543</v>
      </c>
      <c r="N8" s="3">
        <v>0</v>
      </c>
      <c r="O8" s="3">
        <f aca="true" t="shared" si="3" ref="O8:O23">SUM(M8:N8)</f>
        <v>543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543</v>
      </c>
      <c r="T8" s="5">
        <f aca="true" t="shared" si="6" ref="T8:T24">E8+H8+K8+N8+Q8</f>
        <v>1086</v>
      </c>
      <c r="U8" s="5">
        <f aca="true" t="shared" si="7" ref="U8:U24">S8+T8</f>
        <v>1629</v>
      </c>
      <c r="V8" s="3" t="s">
        <v>56</v>
      </c>
      <c r="W8" s="11"/>
    </row>
    <row r="9" spans="1:23" ht="12.75">
      <c r="A9" s="11"/>
      <c r="B9" s="3" t="s">
        <v>57</v>
      </c>
      <c r="C9" s="3" t="s">
        <v>58</v>
      </c>
      <c r="D9" s="3">
        <v>8688</v>
      </c>
      <c r="E9" s="3">
        <v>8688</v>
      </c>
      <c r="F9" s="3">
        <f t="shared" si="0"/>
        <v>17376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2172</v>
      </c>
      <c r="Q9" s="3">
        <v>543</v>
      </c>
      <c r="R9" s="3">
        <f t="shared" si="4"/>
        <v>2715</v>
      </c>
      <c r="S9" s="5">
        <f t="shared" si="5"/>
        <v>10860</v>
      </c>
      <c r="T9" s="5">
        <f t="shared" si="6"/>
        <v>9231</v>
      </c>
      <c r="U9" s="5">
        <f t="shared" si="7"/>
        <v>20091</v>
      </c>
      <c r="V9" s="3" t="s">
        <v>58</v>
      </c>
      <c r="W9" s="11"/>
    </row>
    <row r="10" spans="1:23" ht="12.75">
      <c r="A10" s="11"/>
      <c r="B10" s="3" t="s">
        <v>59</v>
      </c>
      <c r="C10" s="3" t="s">
        <v>60</v>
      </c>
      <c r="D10" s="3">
        <v>2172</v>
      </c>
      <c r="E10" s="3">
        <v>0</v>
      </c>
      <c r="F10" s="3">
        <f t="shared" si="0"/>
        <v>2172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1086</v>
      </c>
      <c r="L10" s="3">
        <f t="shared" si="2"/>
        <v>1086</v>
      </c>
      <c r="M10" s="3">
        <v>543</v>
      </c>
      <c r="N10" s="3">
        <v>543</v>
      </c>
      <c r="O10" s="3">
        <f t="shared" si="3"/>
        <v>1086</v>
      </c>
      <c r="P10" s="3">
        <v>1086</v>
      </c>
      <c r="Q10" s="3">
        <v>543</v>
      </c>
      <c r="R10" s="3">
        <f t="shared" si="4"/>
        <v>1629</v>
      </c>
      <c r="S10" s="5">
        <f t="shared" si="5"/>
        <v>3801</v>
      </c>
      <c r="T10" s="5">
        <f t="shared" si="6"/>
        <v>2172</v>
      </c>
      <c r="U10" s="5">
        <f t="shared" si="7"/>
        <v>5973</v>
      </c>
      <c r="V10" s="3" t="s">
        <v>60</v>
      </c>
      <c r="W10" s="11"/>
    </row>
    <row r="11" spans="1:23" ht="12.75">
      <c r="A11" s="11"/>
      <c r="B11" s="3" t="s">
        <v>61</v>
      </c>
      <c r="C11" s="3" t="s">
        <v>62</v>
      </c>
      <c r="D11" s="3">
        <v>1629</v>
      </c>
      <c r="E11" s="3">
        <v>0</v>
      </c>
      <c r="F11" s="3">
        <f t="shared" si="0"/>
        <v>1629</v>
      </c>
      <c r="G11" s="3">
        <v>0</v>
      </c>
      <c r="H11" s="3">
        <v>0</v>
      </c>
      <c r="I11" s="3">
        <f t="shared" si="1"/>
        <v>0</v>
      </c>
      <c r="J11" s="3">
        <v>1086</v>
      </c>
      <c r="K11" s="3">
        <v>0</v>
      </c>
      <c r="L11" s="3">
        <f t="shared" si="2"/>
        <v>1086</v>
      </c>
      <c r="M11" s="3">
        <v>5430</v>
      </c>
      <c r="N11" s="3">
        <v>1629</v>
      </c>
      <c r="O11" s="3">
        <f t="shared" si="3"/>
        <v>7059</v>
      </c>
      <c r="P11" s="3">
        <v>12489</v>
      </c>
      <c r="Q11" s="3">
        <v>543</v>
      </c>
      <c r="R11" s="3">
        <f t="shared" si="4"/>
        <v>13032</v>
      </c>
      <c r="S11" s="5">
        <f t="shared" si="5"/>
        <v>20634</v>
      </c>
      <c r="T11" s="5">
        <f t="shared" si="6"/>
        <v>2172</v>
      </c>
      <c r="U11" s="5">
        <f t="shared" si="7"/>
        <v>22806</v>
      </c>
      <c r="V11" s="3" t="s">
        <v>62</v>
      </c>
      <c r="W11" s="11"/>
    </row>
    <row r="12" spans="1:23" ht="12.75">
      <c r="A12" s="11"/>
      <c r="B12" s="3" t="s">
        <v>63</v>
      </c>
      <c r="C12" s="3" t="s">
        <v>64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2715</v>
      </c>
      <c r="N12" s="3">
        <v>0</v>
      </c>
      <c r="O12" s="3">
        <f t="shared" si="3"/>
        <v>2715</v>
      </c>
      <c r="P12" s="3">
        <v>3801</v>
      </c>
      <c r="Q12" s="3">
        <v>5430</v>
      </c>
      <c r="R12" s="3">
        <f t="shared" si="4"/>
        <v>9231</v>
      </c>
      <c r="S12" s="5">
        <f t="shared" si="5"/>
        <v>6516</v>
      </c>
      <c r="T12" s="5">
        <f t="shared" si="6"/>
        <v>5430</v>
      </c>
      <c r="U12" s="5">
        <f t="shared" si="7"/>
        <v>11946</v>
      </c>
      <c r="V12" s="3" t="s">
        <v>64</v>
      </c>
      <c r="W12" s="11"/>
    </row>
    <row r="13" spans="1:23" ht="12.75">
      <c r="A13" s="11"/>
      <c r="B13" s="3" t="s">
        <v>65</v>
      </c>
      <c r="C13" s="3" t="s">
        <v>66</v>
      </c>
      <c r="D13" s="3">
        <v>543</v>
      </c>
      <c r="E13" s="3">
        <v>0</v>
      </c>
      <c r="F13" s="3">
        <f t="shared" si="0"/>
        <v>543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543</v>
      </c>
      <c r="N13" s="3">
        <v>543</v>
      </c>
      <c r="O13" s="3">
        <f t="shared" si="3"/>
        <v>1086</v>
      </c>
      <c r="P13" s="3">
        <v>0</v>
      </c>
      <c r="Q13" s="3">
        <v>0</v>
      </c>
      <c r="R13" s="3">
        <f t="shared" si="4"/>
        <v>0</v>
      </c>
      <c r="S13" s="5">
        <f t="shared" si="5"/>
        <v>1086</v>
      </c>
      <c r="T13" s="5">
        <f t="shared" si="6"/>
        <v>543</v>
      </c>
      <c r="U13" s="5">
        <f t="shared" si="7"/>
        <v>1629</v>
      </c>
      <c r="V13" s="3" t="s">
        <v>66</v>
      </c>
      <c r="W13" s="11"/>
    </row>
    <row r="14" spans="1:23" ht="12.75">
      <c r="A14" s="11"/>
      <c r="B14" s="3" t="s">
        <v>67</v>
      </c>
      <c r="C14" s="3" t="s">
        <v>68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543</v>
      </c>
      <c r="L14" s="3">
        <f t="shared" si="2"/>
        <v>543</v>
      </c>
      <c r="M14" s="3">
        <v>2172</v>
      </c>
      <c r="N14" s="3">
        <v>543</v>
      </c>
      <c r="O14" s="3">
        <f t="shared" si="3"/>
        <v>2715</v>
      </c>
      <c r="P14" s="3">
        <v>1629</v>
      </c>
      <c r="Q14" s="3">
        <v>1629</v>
      </c>
      <c r="R14" s="3">
        <f t="shared" si="4"/>
        <v>3258</v>
      </c>
      <c r="S14" s="5">
        <f t="shared" si="5"/>
        <v>3801</v>
      </c>
      <c r="T14" s="5">
        <f t="shared" si="6"/>
        <v>2715</v>
      </c>
      <c r="U14" s="5">
        <f t="shared" si="7"/>
        <v>6516</v>
      </c>
      <c r="V14" s="3" t="s">
        <v>68</v>
      </c>
      <c r="W14" s="11"/>
    </row>
    <row r="15" spans="1:23" ht="12.75">
      <c r="A15" s="11"/>
      <c r="B15" s="3" t="s">
        <v>69</v>
      </c>
      <c r="C15" s="3" t="s">
        <v>70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70</v>
      </c>
      <c r="W15" s="11"/>
    </row>
    <row r="16" spans="1:23" ht="12.75">
      <c r="A16" s="11"/>
      <c r="B16" s="3" t="s">
        <v>71</v>
      </c>
      <c r="C16" s="3" t="s">
        <v>72</v>
      </c>
      <c r="D16" s="3">
        <v>1086</v>
      </c>
      <c r="E16" s="3">
        <v>1086</v>
      </c>
      <c r="F16" s="3">
        <f t="shared" si="0"/>
        <v>2172</v>
      </c>
      <c r="G16" s="3">
        <v>0</v>
      </c>
      <c r="H16" s="3">
        <v>1086</v>
      </c>
      <c r="I16" s="3">
        <f t="shared" si="1"/>
        <v>1086</v>
      </c>
      <c r="J16" s="3">
        <v>2715</v>
      </c>
      <c r="K16" s="3">
        <v>1629</v>
      </c>
      <c r="L16" s="3">
        <f t="shared" si="2"/>
        <v>4344</v>
      </c>
      <c r="M16" s="3">
        <v>1086</v>
      </c>
      <c r="N16" s="3">
        <v>1086</v>
      </c>
      <c r="O16" s="3">
        <f t="shared" si="3"/>
        <v>2172</v>
      </c>
      <c r="P16" s="3">
        <v>0</v>
      </c>
      <c r="Q16" s="3">
        <v>0</v>
      </c>
      <c r="R16" s="3">
        <f t="shared" si="4"/>
        <v>0</v>
      </c>
      <c r="S16" s="5">
        <f t="shared" si="5"/>
        <v>4887</v>
      </c>
      <c r="T16" s="5">
        <f t="shared" si="6"/>
        <v>4887</v>
      </c>
      <c r="U16" s="5">
        <f t="shared" si="7"/>
        <v>9774</v>
      </c>
      <c r="V16" s="3" t="s">
        <v>72</v>
      </c>
      <c r="W16" s="11"/>
    </row>
    <row r="17" spans="1:23" ht="12.75">
      <c r="A17" s="11"/>
      <c r="B17" s="3" t="s">
        <v>73</v>
      </c>
      <c r="C17" s="3" t="s">
        <v>74</v>
      </c>
      <c r="D17" s="3">
        <v>8145</v>
      </c>
      <c r="E17" s="3">
        <v>2715</v>
      </c>
      <c r="F17" s="3">
        <f t="shared" si="0"/>
        <v>10860</v>
      </c>
      <c r="G17" s="3">
        <v>2715</v>
      </c>
      <c r="H17" s="3">
        <v>2715</v>
      </c>
      <c r="I17" s="3">
        <f t="shared" si="1"/>
        <v>5430</v>
      </c>
      <c r="J17" s="3">
        <v>0</v>
      </c>
      <c r="K17" s="3">
        <v>2715</v>
      </c>
      <c r="L17" s="3">
        <f t="shared" si="2"/>
        <v>2715</v>
      </c>
      <c r="M17" s="3">
        <v>5973</v>
      </c>
      <c r="N17" s="3">
        <v>3801</v>
      </c>
      <c r="O17" s="3">
        <f t="shared" si="3"/>
        <v>9774</v>
      </c>
      <c r="P17" s="3">
        <v>22806</v>
      </c>
      <c r="Q17" s="3">
        <v>18462</v>
      </c>
      <c r="R17" s="3">
        <f t="shared" si="4"/>
        <v>41268</v>
      </c>
      <c r="S17" s="5">
        <f t="shared" si="5"/>
        <v>39639</v>
      </c>
      <c r="T17" s="5">
        <f t="shared" si="6"/>
        <v>30408</v>
      </c>
      <c r="U17" s="5">
        <f t="shared" si="7"/>
        <v>70047</v>
      </c>
      <c r="V17" s="3" t="s">
        <v>74</v>
      </c>
      <c r="W17" s="11"/>
    </row>
    <row r="18" spans="1:23" ht="12.75">
      <c r="A18" s="11"/>
      <c r="B18" s="3" t="s">
        <v>75</v>
      </c>
      <c r="C18" s="3" t="s">
        <v>76</v>
      </c>
      <c r="D18" s="3">
        <v>5430</v>
      </c>
      <c r="E18" s="3">
        <v>543</v>
      </c>
      <c r="F18" s="3">
        <f t="shared" si="0"/>
        <v>5973</v>
      </c>
      <c r="G18" s="3">
        <v>543</v>
      </c>
      <c r="H18" s="3">
        <v>0</v>
      </c>
      <c r="I18" s="3">
        <f t="shared" si="1"/>
        <v>543</v>
      </c>
      <c r="J18" s="3">
        <v>0</v>
      </c>
      <c r="K18" s="3">
        <v>0</v>
      </c>
      <c r="L18" s="3">
        <f t="shared" si="2"/>
        <v>0</v>
      </c>
      <c r="M18" s="3">
        <v>12489</v>
      </c>
      <c r="N18" s="3">
        <v>5430</v>
      </c>
      <c r="O18" s="3">
        <f t="shared" si="3"/>
        <v>17919</v>
      </c>
      <c r="P18" s="3">
        <v>0</v>
      </c>
      <c r="Q18" s="3">
        <v>0</v>
      </c>
      <c r="R18" s="3">
        <f t="shared" si="4"/>
        <v>0</v>
      </c>
      <c r="S18" s="5">
        <f t="shared" si="5"/>
        <v>18462</v>
      </c>
      <c r="T18" s="5">
        <f t="shared" si="6"/>
        <v>5973</v>
      </c>
      <c r="U18" s="5">
        <f t="shared" si="7"/>
        <v>24435</v>
      </c>
      <c r="V18" s="3" t="s">
        <v>76</v>
      </c>
      <c r="W18" s="11"/>
    </row>
    <row r="19" spans="1:23" ht="12.75">
      <c r="A19" s="11"/>
      <c r="B19" s="3" t="s">
        <v>77</v>
      </c>
      <c r="C19" s="3" t="s">
        <v>78</v>
      </c>
      <c r="D19" s="3">
        <v>4887</v>
      </c>
      <c r="E19" s="3">
        <v>1629</v>
      </c>
      <c r="F19" s="3">
        <f t="shared" si="0"/>
        <v>6516</v>
      </c>
      <c r="G19" s="3">
        <v>0</v>
      </c>
      <c r="H19" s="3">
        <v>0</v>
      </c>
      <c r="I19" s="3">
        <f t="shared" si="1"/>
        <v>0</v>
      </c>
      <c r="J19" s="3">
        <v>2715</v>
      </c>
      <c r="K19" s="3">
        <v>0</v>
      </c>
      <c r="L19" s="3">
        <f t="shared" si="2"/>
        <v>2715</v>
      </c>
      <c r="M19" s="3">
        <v>0</v>
      </c>
      <c r="N19" s="3">
        <v>543</v>
      </c>
      <c r="O19" s="3">
        <f t="shared" si="3"/>
        <v>543</v>
      </c>
      <c r="P19" s="3">
        <v>0</v>
      </c>
      <c r="Q19" s="3">
        <v>0</v>
      </c>
      <c r="R19" s="3">
        <f t="shared" si="4"/>
        <v>0</v>
      </c>
      <c r="S19" s="5">
        <f t="shared" si="5"/>
        <v>7602</v>
      </c>
      <c r="T19" s="5">
        <f t="shared" si="6"/>
        <v>2172</v>
      </c>
      <c r="U19" s="5">
        <f t="shared" si="7"/>
        <v>9774</v>
      </c>
      <c r="V19" s="3" t="s">
        <v>78</v>
      </c>
      <c r="W19" s="11"/>
    </row>
    <row r="20" spans="1:23" ht="12.75">
      <c r="A20" s="11"/>
      <c r="B20" s="3" t="s">
        <v>79</v>
      </c>
      <c r="C20" s="3" t="s">
        <v>80</v>
      </c>
      <c r="D20" s="3">
        <v>543</v>
      </c>
      <c r="E20" s="3">
        <v>2172</v>
      </c>
      <c r="F20" s="3">
        <f t="shared" si="0"/>
        <v>2715</v>
      </c>
      <c r="G20" s="3">
        <v>0</v>
      </c>
      <c r="H20" s="3">
        <v>3258</v>
      </c>
      <c r="I20" s="3">
        <f t="shared" si="1"/>
        <v>3258</v>
      </c>
      <c r="J20" s="3">
        <v>0</v>
      </c>
      <c r="K20" s="3">
        <v>1629</v>
      </c>
      <c r="L20" s="3">
        <f t="shared" si="2"/>
        <v>1629</v>
      </c>
      <c r="M20" s="3">
        <v>2172</v>
      </c>
      <c r="N20" s="3">
        <v>2715</v>
      </c>
      <c r="O20" s="3">
        <f t="shared" si="3"/>
        <v>4887</v>
      </c>
      <c r="P20" s="3">
        <v>4887</v>
      </c>
      <c r="Q20" s="3">
        <v>17919</v>
      </c>
      <c r="R20" s="3">
        <f t="shared" si="4"/>
        <v>22806</v>
      </c>
      <c r="S20" s="5">
        <f t="shared" si="5"/>
        <v>7602</v>
      </c>
      <c r="T20" s="5">
        <f t="shared" si="6"/>
        <v>27693</v>
      </c>
      <c r="U20" s="5">
        <f t="shared" si="7"/>
        <v>35295</v>
      </c>
      <c r="V20" s="3" t="s">
        <v>80</v>
      </c>
      <c r="W20" s="11"/>
    </row>
    <row r="21" spans="1:23" ht="12.75">
      <c r="A21" s="11"/>
      <c r="B21" s="3" t="s">
        <v>81</v>
      </c>
      <c r="C21" s="3" t="s">
        <v>82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1086</v>
      </c>
      <c r="O21" s="3">
        <f t="shared" si="3"/>
        <v>1086</v>
      </c>
      <c r="P21" s="3">
        <v>1629</v>
      </c>
      <c r="Q21" s="3">
        <v>1086</v>
      </c>
      <c r="R21" s="3">
        <f t="shared" si="4"/>
        <v>2715</v>
      </c>
      <c r="S21" s="5">
        <f t="shared" si="5"/>
        <v>1629</v>
      </c>
      <c r="T21" s="5">
        <f t="shared" si="6"/>
        <v>2172</v>
      </c>
      <c r="U21" s="5">
        <f t="shared" si="7"/>
        <v>3801</v>
      </c>
      <c r="V21" s="3" t="s">
        <v>82</v>
      </c>
      <c r="W21" s="11"/>
    </row>
    <row r="22" spans="1:23" ht="12.75">
      <c r="A22" s="11"/>
      <c r="B22" s="3" t="s">
        <v>83</v>
      </c>
      <c r="C22" s="3" t="s">
        <v>84</v>
      </c>
      <c r="D22" s="3">
        <v>0</v>
      </c>
      <c r="E22" s="3">
        <v>543</v>
      </c>
      <c r="F22" s="3">
        <f t="shared" si="0"/>
        <v>543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543</v>
      </c>
      <c r="O22" s="3">
        <f t="shared" si="3"/>
        <v>543</v>
      </c>
      <c r="P22" s="3">
        <v>2715</v>
      </c>
      <c r="Q22" s="3">
        <v>543</v>
      </c>
      <c r="R22" s="3">
        <f t="shared" si="4"/>
        <v>3258</v>
      </c>
      <c r="S22" s="5">
        <f t="shared" si="5"/>
        <v>2715</v>
      </c>
      <c r="T22" s="5">
        <f t="shared" si="6"/>
        <v>1629</v>
      </c>
      <c r="U22" s="5">
        <f t="shared" si="7"/>
        <v>4344</v>
      </c>
      <c r="V22" s="3" t="s">
        <v>84</v>
      </c>
      <c r="W22" s="11"/>
    </row>
    <row r="23" spans="1:23" ht="12.75">
      <c r="A23" s="11"/>
      <c r="B23" s="3" t="s">
        <v>85</v>
      </c>
      <c r="C23" s="3" t="s">
        <v>86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86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33123</v>
      </c>
      <c r="E24" s="5">
        <f t="shared" si="8"/>
        <v>17919</v>
      </c>
      <c r="F24" s="5">
        <f t="shared" si="8"/>
        <v>51042</v>
      </c>
      <c r="G24" s="5">
        <f t="shared" si="8"/>
        <v>3258</v>
      </c>
      <c r="H24" s="5">
        <f t="shared" si="8"/>
        <v>8145</v>
      </c>
      <c r="I24" s="5">
        <f t="shared" si="8"/>
        <v>11403</v>
      </c>
      <c r="J24" s="5">
        <f t="shared" si="8"/>
        <v>6516</v>
      </c>
      <c r="K24" s="5">
        <f t="shared" si="8"/>
        <v>8145</v>
      </c>
      <c r="L24" s="5">
        <f t="shared" si="8"/>
        <v>14661</v>
      </c>
      <c r="M24" s="5">
        <f t="shared" si="8"/>
        <v>33666</v>
      </c>
      <c r="N24" s="5">
        <f t="shared" si="8"/>
        <v>18462</v>
      </c>
      <c r="O24" s="5">
        <f t="shared" si="8"/>
        <v>52128</v>
      </c>
      <c r="P24" s="5">
        <f t="shared" si="8"/>
        <v>53214</v>
      </c>
      <c r="Q24" s="5">
        <f t="shared" si="8"/>
        <v>46698</v>
      </c>
      <c r="R24" s="5">
        <f t="shared" si="8"/>
        <v>99912</v>
      </c>
      <c r="S24" s="5">
        <f t="shared" si="5"/>
        <v>129777</v>
      </c>
      <c r="T24" s="5">
        <f t="shared" si="6"/>
        <v>99369</v>
      </c>
      <c r="U24" s="5">
        <f t="shared" si="7"/>
        <v>229146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D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 customHeight="1">
      <c r="A1" s="11"/>
      <c r="B1" s="11"/>
      <c r="C1" s="67" t="s">
        <v>143</v>
      </c>
      <c r="D1" s="67"/>
      <c r="E1" s="67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1"/>
      <c r="D2" s="31"/>
      <c r="E2" s="34" t="s">
        <v>6</v>
      </c>
      <c r="F2" s="35"/>
      <c r="G2" s="32"/>
      <c r="H2" s="42" t="s">
        <v>8</v>
      </c>
      <c r="I2" s="43"/>
      <c r="J2" s="38"/>
      <c r="K2" s="34" t="s">
        <v>9</v>
      </c>
      <c r="L2" s="38"/>
      <c r="M2" s="32"/>
      <c r="N2" s="42" t="s">
        <v>10</v>
      </c>
      <c r="O2" s="43"/>
      <c r="P2" s="36"/>
      <c r="Q2" s="37" t="s">
        <v>11</v>
      </c>
      <c r="R2" s="39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23" t="s">
        <v>7</v>
      </c>
      <c r="F3" s="41"/>
      <c r="G3" s="40"/>
      <c r="H3" s="23" t="s">
        <v>42</v>
      </c>
      <c r="I3" s="31"/>
      <c r="J3" s="31"/>
      <c r="K3" s="23" t="s">
        <v>43</v>
      </c>
      <c r="L3" s="31"/>
      <c r="M3" s="32"/>
      <c r="N3" s="44" t="s">
        <v>44</v>
      </c>
      <c r="O3" s="43"/>
      <c r="P3" s="31"/>
      <c r="Q3" s="45" t="s">
        <v>45</v>
      </c>
      <c r="R3" s="31"/>
      <c r="S3" s="11"/>
      <c r="T3" s="11"/>
      <c r="U3" s="11"/>
      <c r="V3" s="11"/>
      <c r="W3" s="11"/>
    </row>
    <row r="4" spans="1:27" ht="38.25">
      <c r="A4" s="11"/>
      <c r="B4" s="7" t="s">
        <v>0</v>
      </c>
      <c r="C4" s="7" t="s">
        <v>5</v>
      </c>
      <c r="D4" s="59" t="s">
        <v>135</v>
      </c>
      <c r="E4" s="59" t="s">
        <v>136</v>
      </c>
      <c r="F4" s="7" t="s">
        <v>4</v>
      </c>
      <c r="G4" s="59" t="s">
        <v>135</v>
      </c>
      <c r="H4" s="59" t="s">
        <v>136</v>
      </c>
      <c r="I4" s="7" t="s">
        <v>4</v>
      </c>
      <c r="J4" s="59" t="s">
        <v>135</v>
      </c>
      <c r="K4" s="59" t="s">
        <v>136</v>
      </c>
      <c r="L4" s="7" t="s">
        <v>4</v>
      </c>
      <c r="M4" s="59" t="s">
        <v>135</v>
      </c>
      <c r="N4" s="59" t="s">
        <v>136</v>
      </c>
      <c r="O4" s="7" t="s">
        <v>4</v>
      </c>
      <c r="P4" s="59" t="s">
        <v>135</v>
      </c>
      <c r="Q4" s="59" t="s">
        <v>136</v>
      </c>
      <c r="R4" s="7" t="s">
        <v>4</v>
      </c>
      <c r="S4" s="59" t="s">
        <v>138</v>
      </c>
      <c r="T4" s="59" t="s">
        <v>139</v>
      </c>
      <c r="U4" s="7" t="s">
        <v>4</v>
      </c>
      <c r="V4" s="7" t="s">
        <v>5</v>
      </c>
      <c r="W4" s="11"/>
      <c r="X4" s="28"/>
      <c r="Y4" s="28"/>
      <c r="Z4" s="28"/>
      <c r="AA4" s="28"/>
    </row>
    <row r="5" spans="1:27" ht="12.75">
      <c r="A5" s="11"/>
      <c r="B5" s="3" t="s">
        <v>53</v>
      </c>
      <c r="C5" s="3" t="s">
        <v>54</v>
      </c>
      <c r="D5" s="3">
        <v>0</v>
      </c>
      <c r="E5" s="3">
        <v>4344</v>
      </c>
      <c r="F5" s="3">
        <f>SUM(D5:E5)</f>
        <v>4344</v>
      </c>
      <c r="G5" s="3">
        <v>0</v>
      </c>
      <c r="H5" s="3">
        <v>9774</v>
      </c>
      <c r="I5" s="3">
        <f>SUM(G5:H5)</f>
        <v>9774</v>
      </c>
      <c r="J5" s="3">
        <v>0</v>
      </c>
      <c r="K5" s="3">
        <v>0</v>
      </c>
      <c r="L5" s="3">
        <f>SUM(J5:K5)</f>
        <v>0</v>
      </c>
      <c r="M5" s="3">
        <v>0</v>
      </c>
      <c r="N5" s="3">
        <v>0</v>
      </c>
      <c r="O5" s="3">
        <f>SUM(M5:N5)</f>
        <v>0</v>
      </c>
      <c r="P5" s="3">
        <v>0</v>
      </c>
      <c r="Q5" s="3">
        <v>0</v>
      </c>
      <c r="R5" s="3">
        <f>SUM(P5:Q5)</f>
        <v>0</v>
      </c>
      <c r="S5" s="5">
        <f>D5+G5+J5+M5+P5</f>
        <v>0</v>
      </c>
      <c r="T5" s="5">
        <f>E5+H5+K5+N5+Q5</f>
        <v>14118</v>
      </c>
      <c r="U5" s="5">
        <f>S5+T5</f>
        <v>14118</v>
      </c>
      <c r="V5" s="3" t="s">
        <v>54</v>
      </c>
      <c r="W5" s="11"/>
      <c r="X5" s="29"/>
      <c r="Y5" s="28"/>
      <c r="Z5" s="28"/>
      <c r="AA5" s="28"/>
    </row>
    <row r="6" spans="1:27" ht="12.75">
      <c r="A6" s="11"/>
      <c r="B6" s="3" t="s">
        <v>55</v>
      </c>
      <c r="C6" s="3" t="s">
        <v>56</v>
      </c>
      <c r="D6" s="3">
        <v>0</v>
      </c>
      <c r="E6" s="3">
        <v>0</v>
      </c>
      <c r="F6" s="3">
        <f aca="true" t="shared" si="0" ref="F6:F21">SUM(D6:E6)</f>
        <v>0</v>
      </c>
      <c r="G6" s="3">
        <v>0</v>
      </c>
      <c r="H6" s="3">
        <v>9774</v>
      </c>
      <c r="I6" s="3">
        <f aca="true" t="shared" si="1" ref="I6:I18">SUM(G6:H6)</f>
        <v>9774</v>
      </c>
      <c r="J6" s="3">
        <v>0</v>
      </c>
      <c r="K6" s="3">
        <v>13032</v>
      </c>
      <c r="L6" s="3">
        <f>SUM(J6:K6)</f>
        <v>13032</v>
      </c>
      <c r="M6" s="3">
        <v>13575</v>
      </c>
      <c r="N6" s="3">
        <v>0</v>
      </c>
      <c r="O6" s="3">
        <f aca="true" t="shared" si="2" ref="O6:O21">SUM(M6:N6)</f>
        <v>13575</v>
      </c>
      <c r="P6" s="3">
        <v>0</v>
      </c>
      <c r="Q6" s="3">
        <v>0</v>
      </c>
      <c r="R6" s="3">
        <f aca="true" t="shared" si="3" ref="R6:R21">SUM(P6:Q6)</f>
        <v>0</v>
      </c>
      <c r="S6" s="5">
        <f aca="true" t="shared" si="4" ref="S6:T22">D6+G6+J6+M6+P6</f>
        <v>13575</v>
      </c>
      <c r="T6" s="5">
        <f t="shared" si="4"/>
        <v>22806</v>
      </c>
      <c r="U6" s="5">
        <f aca="true" t="shared" si="5" ref="U6:U22">S6+T6</f>
        <v>36381</v>
      </c>
      <c r="V6" s="3" t="s">
        <v>56</v>
      </c>
      <c r="W6" s="11"/>
      <c r="X6" s="29"/>
      <c r="Y6" s="28"/>
      <c r="Z6" s="28"/>
      <c r="AA6" s="28"/>
    </row>
    <row r="7" spans="1:27" ht="12.75">
      <c r="A7" s="11"/>
      <c r="B7" s="3" t="s">
        <v>57</v>
      </c>
      <c r="C7" s="3" t="s">
        <v>58</v>
      </c>
      <c r="D7" s="3">
        <v>69504</v>
      </c>
      <c r="E7" s="3">
        <v>69504</v>
      </c>
      <c r="F7" s="3">
        <f t="shared" si="0"/>
        <v>139008</v>
      </c>
      <c r="G7" s="3">
        <v>0</v>
      </c>
      <c r="H7" s="3">
        <v>0</v>
      </c>
      <c r="I7" s="3">
        <f t="shared" si="1"/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t="shared" si="2"/>
        <v>0</v>
      </c>
      <c r="P7" s="3">
        <v>60816</v>
      </c>
      <c r="Q7" s="3">
        <v>15204</v>
      </c>
      <c r="R7" s="3">
        <f t="shared" si="3"/>
        <v>76020</v>
      </c>
      <c r="S7" s="5">
        <f t="shared" si="4"/>
        <v>130320</v>
      </c>
      <c r="T7" s="5">
        <f t="shared" si="4"/>
        <v>84708</v>
      </c>
      <c r="U7" s="5">
        <f t="shared" si="5"/>
        <v>215028</v>
      </c>
      <c r="V7" s="3" t="s">
        <v>58</v>
      </c>
      <c r="W7" s="11"/>
      <c r="X7" s="29"/>
      <c r="Y7" s="28"/>
      <c r="Z7" s="28"/>
      <c r="AA7" s="28"/>
    </row>
    <row r="8" spans="1:27" ht="12.75">
      <c r="A8" s="11"/>
      <c r="B8" s="3" t="s">
        <v>59</v>
      </c>
      <c r="C8" s="3" t="s">
        <v>60</v>
      </c>
      <c r="D8" s="3">
        <v>17376</v>
      </c>
      <c r="E8" s="3">
        <v>0</v>
      </c>
      <c r="F8" s="3">
        <f t="shared" si="0"/>
        <v>17376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26064</v>
      </c>
      <c r="L8" s="3">
        <f>SUM(J8:K8)</f>
        <v>26064</v>
      </c>
      <c r="M8" s="3">
        <v>13575</v>
      </c>
      <c r="N8" s="3">
        <v>13575</v>
      </c>
      <c r="O8" s="3">
        <f t="shared" si="2"/>
        <v>27150</v>
      </c>
      <c r="P8" s="3">
        <v>30408</v>
      </c>
      <c r="Q8" s="3">
        <v>15204</v>
      </c>
      <c r="R8" s="3">
        <f t="shared" si="3"/>
        <v>45612</v>
      </c>
      <c r="S8" s="5">
        <f t="shared" si="4"/>
        <v>61359</v>
      </c>
      <c r="T8" s="5">
        <f t="shared" si="4"/>
        <v>54843</v>
      </c>
      <c r="U8" s="5">
        <f t="shared" si="5"/>
        <v>116202</v>
      </c>
      <c r="V8" s="3" t="s">
        <v>60</v>
      </c>
      <c r="W8" s="11"/>
      <c r="X8" s="29"/>
      <c r="Y8" s="28"/>
      <c r="Z8" s="28"/>
      <c r="AA8" s="28"/>
    </row>
    <row r="9" spans="1:27" ht="12.75">
      <c r="A9" s="11"/>
      <c r="B9" s="3" t="s">
        <v>61</v>
      </c>
      <c r="C9" s="3" t="s">
        <v>62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62</v>
      </c>
      <c r="W9" s="11"/>
      <c r="X9" s="29"/>
      <c r="Y9" s="28"/>
      <c r="Z9" s="28"/>
      <c r="AA9" s="28"/>
    </row>
    <row r="10" spans="1:27" ht="12.75">
      <c r="A10" s="11"/>
      <c r="B10" s="3" t="s">
        <v>63</v>
      </c>
      <c r="C10" s="3" t="s">
        <v>64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aca="true" t="shared" si="6" ref="L10:L21">SUM(J10:K10)</f>
        <v>0</v>
      </c>
      <c r="M10" s="3">
        <v>67875</v>
      </c>
      <c r="N10" s="3">
        <v>0</v>
      </c>
      <c r="O10" s="3">
        <f t="shared" si="2"/>
        <v>67875</v>
      </c>
      <c r="P10" s="3">
        <v>106428</v>
      </c>
      <c r="Q10" s="3">
        <v>152040</v>
      </c>
      <c r="R10" s="3">
        <f t="shared" si="3"/>
        <v>258468</v>
      </c>
      <c r="S10" s="5">
        <f t="shared" si="4"/>
        <v>174303</v>
      </c>
      <c r="T10" s="5">
        <f t="shared" si="4"/>
        <v>152040</v>
      </c>
      <c r="U10" s="5">
        <f t="shared" si="5"/>
        <v>326343</v>
      </c>
      <c r="V10" s="3" t="s">
        <v>64</v>
      </c>
      <c r="W10" s="11"/>
      <c r="X10" s="29"/>
      <c r="Y10" s="28"/>
      <c r="Z10" s="28"/>
      <c r="AA10" s="28"/>
    </row>
    <row r="11" spans="1:27" ht="12.75">
      <c r="A11" s="11"/>
      <c r="B11" s="3" t="s">
        <v>65</v>
      </c>
      <c r="C11" s="3" t="s">
        <v>66</v>
      </c>
      <c r="D11" s="3">
        <v>4344</v>
      </c>
      <c r="E11" s="3">
        <v>0</v>
      </c>
      <c r="F11" s="3">
        <f t="shared" si="0"/>
        <v>4344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6"/>
        <v>0</v>
      </c>
      <c r="M11" s="3">
        <v>13575</v>
      </c>
      <c r="N11" s="3">
        <v>13575</v>
      </c>
      <c r="O11" s="3">
        <f t="shared" si="2"/>
        <v>27150</v>
      </c>
      <c r="P11" s="3">
        <v>0</v>
      </c>
      <c r="Q11" s="3">
        <v>0</v>
      </c>
      <c r="R11" s="3">
        <f t="shared" si="3"/>
        <v>0</v>
      </c>
      <c r="S11" s="5">
        <f t="shared" si="4"/>
        <v>17919</v>
      </c>
      <c r="T11" s="5">
        <f t="shared" si="4"/>
        <v>13575</v>
      </c>
      <c r="U11" s="5">
        <f t="shared" si="5"/>
        <v>31494</v>
      </c>
      <c r="V11" s="3" t="s">
        <v>66</v>
      </c>
      <c r="W11" s="11"/>
      <c r="X11" s="29"/>
      <c r="Y11" s="28"/>
      <c r="Z11" s="28"/>
      <c r="AA11" s="28"/>
    </row>
    <row r="12" spans="1:27" ht="12.75">
      <c r="A12" s="11"/>
      <c r="B12" s="3" t="s">
        <v>67</v>
      </c>
      <c r="C12" s="3" t="s">
        <v>68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13032</v>
      </c>
      <c r="L12" s="3">
        <f t="shared" si="6"/>
        <v>13032</v>
      </c>
      <c r="M12" s="3">
        <v>54300</v>
      </c>
      <c r="N12" s="3">
        <v>13575</v>
      </c>
      <c r="O12" s="3">
        <f t="shared" si="2"/>
        <v>67875</v>
      </c>
      <c r="P12" s="3">
        <v>45612</v>
      </c>
      <c r="Q12" s="3">
        <v>45612</v>
      </c>
      <c r="R12" s="3">
        <f t="shared" si="3"/>
        <v>91224</v>
      </c>
      <c r="S12" s="5">
        <f t="shared" si="4"/>
        <v>99912</v>
      </c>
      <c r="T12" s="5">
        <f t="shared" si="4"/>
        <v>72219</v>
      </c>
      <c r="U12" s="5">
        <f t="shared" si="5"/>
        <v>172131</v>
      </c>
      <c r="V12" s="3" t="s">
        <v>68</v>
      </c>
      <c r="W12" s="11"/>
      <c r="X12" s="29"/>
      <c r="Y12" s="28"/>
      <c r="Z12" s="28"/>
      <c r="AA12" s="28"/>
    </row>
    <row r="13" spans="1:27" ht="12.75">
      <c r="A13" s="11"/>
      <c r="B13" s="3" t="s">
        <v>69</v>
      </c>
      <c r="C13" s="3" t="s">
        <v>70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70</v>
      </c>
      <c r="W13" s="11"/>
      <c r="X13" s="29"/>
      <c r="Y13" s="28"/>
      <c r="Z13" s="28"/>
      <c r="AA13" s="28"/>
    </row>
    <row r="14" spans="1:27" ht="12.75">
      <c r="A14" s="11"/>
      <c r="B14" s="3" t="s">
        <v>71</v>
      </c>
      <c r="C14" s="3" t="s">
        <v>72</v>
      </c>
      <c r="D14" s="3">
        <v>8688</v>
      </c>
      <c r="E14" s="3">
        <v>8688</v>
      </c>
      <c r="F14" s="3">
        <f t="shared" si="0"/>
        <v>17376</v>
      </c>
      <c r="G14" s="3">
        <v>0</v>
      </c>
      <c r="H14" s="3">
        <v>19548</v>
      </c>
      <c r="I14" s="3">
        <f t="shared" si="1"/>
        <v>19548</v>
      </c>
      <c r="J14" s="3">
        <v>65160</v>
      </c>
      <c r="K14" s="3">
        <v>39096</v>
      </c>
      <c r="L14" s="3">
        <f t="shared" si="6"/>
        <v>104256</v>
      </c>
      <c r="M14" s="3">
        <v>27150</v>
      </c>
      <c r="N14" s="3">
        <v>27150</v>
      </c>
      <c r="O14" s="3">
        <f t="shared" si="2"/>
        <v>54300</v>
      </c>
      <c r="P14" s="3">
        <v>0</v>
      </c>
      <c r="Q14" s="3">
        <v>0</v>
      </c>
      <c r="R14" s="3">
        <f t="shared" si="3"/>
        <v>0</v>
      </c>
      <c r="S14" s="5">
        <f t="shared" si="4"/>
        <v>100998</v>
      </c>
      <c r="T14" s="5">
        <f t="shared" si="4"/>
        <v>94482</v>
      </c>
      <c r="U14" s="5">
        <f t="shared" si="5"/>
        <v>195480</v>
      </c>
      <c r="V14" s="3" t="s">
        <v>72</v>
      </c>
      <c r="W14" s="11"/>
      <c r="X14" s="29"/>
      <c r="Y14" s="28"/>
      <c r="Z14" s="28"/>
      <c r="AA14" s="28"/>
    </row>
    <row r="15" spans="1:27" ht="12.75">
      <c r="A15" s="11"/>
      <c r="B15" s="3" t="s">
        <v>73</v>
      </c>
      <c r="C15" s="3" t="s">
        <v>74</v>
      </c>
      <c r="D15" s="3">
        <v>65160</v>
      </c>
      <c r="E15" s="3">
        <v>21720</v>
      </c>
      <c r="F15" s="3">
        <f t="shared" si="0"/>
        <v>86880</v>
      </c>
      <c r="G15" s="3">
        <v>48870</v>
      </c>
      <c r="H15" s="3">
        <v>48870</v>
      </c>
      <c r="I15" s="3">
        <f t="shared" si="1"/>
        <v>97740</v>
      </c>
      <c r="J15" s="3">
        <v>0</v>
      </c>
      <c r="K15" s="3">
        <v>65160</v>
      </c>
      <c r="L15" s="3">
        <f t="shared" si="6"/>
        <v>65160</v>
      </c>
      <c r="M15" s="3">
        <v>149325</v>
      </c>
      <c r="N15" s="3">
        <v>95025</v>
      </c>
      <c r="O15" s="3">
        <f t="shared" si="2"/>
        <v>244350</v>
      </c>
      <c r="P15" s="3">
        <v>638568</v>
      </c>
      <c r="Q15" s="3">
        <v>516936</v>
      </c>
      <c r="R15" s="3">
        <f t="shared" si="3"/>
        <v>1155504</v>
      </c>
      <c r="S15" s="5">
        <f t="shared" si="4"/>
        <v>901923</v>
      </c>
      <c r="T15" s="5">
        <f t="shared" si="4"/>
        <v>747711</v>
      </c>
      <c r="U15" s="5">
        <f t="shared" si="5"/>
        <v>1649634</v>
      </c>
      <c r="V15" s="3" t="s">
        <v>74</v>
      </c>
      <c r="W15" s="11"/>
      <c r="X15" s="29"/>
      <c r="Y15" s="28"/>
      <c r="Z15" s="28"/>
      <c r="AA15" s="28"/>
    </row>
    <row r="16" spans="1:27" ht="12.75">
      <c r="A16" s="11"/>
      <c r="B16" s="3" t="s">
        <v>75</v>
      </c>
      <c r="C16" s="3" t="s">
        <v>76</v>
      </c>
      <c r="D16" s="3">
        <v>43440</v>
      </c>
      <c r="E16" s="3">
        <v>4344</v>
      </c>
      <c r="F16" s="3">
        <f t="shared" si="0"/>
        <v>47784</v>
      </c>
      <c r="G16" s="3">
        <v>9774</v>
      </c>
      <c r="H16" s="3">
        <v>0</v>
      </c>
      <c r="I16" s="3">
        <f t="shared" si="1"/>
        <v>9774</v>
      </c>
      <c r="J16" s="3">
        <v>0</v>
      </c>
      <c r="K16" s="3">
        <v>0</v>
      </c>
      <c r="L16" s="3">
        <f t="shared" si="6"/>
        <v>0</v>
      </c>
      <c r="M16" s="3">
        <v>312225</v>
      </c>
      <c r="N16" s="3">
        <v>135750</v>
      </c>
      <c r="O16" s="3">
        <f t="shared" si="2"/>
        <v>447975</v>
      </c>
      <c r="P16" s="3">
        <v>0</v>
      </c>
      <c r="Q16" s="3">
        <v>0</v>
      </c>
      <c r="R16" s="3">
        <f t="shared" si="3"/>
        <v>0</v>
      </c>
      <c r="S16" s="5">
        <f t="shared" si="4"/>
        <v>365439</v>
      </c>
      <c r="T16" s="5">
        <f t="shared" si="4"/>
        <v>140094</v>
      </c>
      <c r="U16" s="5">
        <f t="shared" si="5"/>
        <v>505533</v>
      </c>
      <c r="V16" s="3" t="s">
        <v>76</v>
      </c>
      <c r="W16" s="11"/>
      <c r="X16" s="29"/>
      <c r="Y16" s="28"/>
      <c r="Z16" s="28"/>
      <c r="AA16" s="28"/>
    </row>
    <row r="17" spans="1:27" ht="12.75">
      <c r="A17" s="11"/>
      <c r="B17" s="3" t="s">
        <v>77</v>
      </c>
      <c r="C17" s="3" t="s">
        <v>78</v>
      </c>
      <c r="D17" s="3">
        <v>39096</v>
      </c>
      <c r="E17" s="3">
        <v>13032</v>
      </c>
      <c r="F17" s="3">
        <f t="shared" si="0"/>
        <v>52128</v>
      </c>
      <c r="G17" s="3">
        <v>0</v>
      </c>
      <c r="H17" s="3">
        <v>0</v>
      </c>
      <c r="I17" s="3">
        <f t="shared" si="1"/>
        <v>0</v>
      </c>
      <c r="J17" s="3">
        <v>65160</v>
      </c>
      <c r="K17" s="3">
        <v>0</v>
      </c>
      <c r="L17" s="3">
        <f t="shared" si="6"/>
        <v>65160</v>
      </c>
      <c r="M17" s="3">
        <v>0</v>
      </c>
      <c r="N17" s="3">
        <v>13575</v>
      </c>
      <c r="O17" s="3">
        <f t="shared" si="2"/>
        <v>13575</v>
      </c>
      <c r="P17" s="3">
        <v>0</v>
      </c>
      <c r="Q17" s="3">
        <v>0</v>
      </c>
      <c r="R17" s="3">
        <f t="shared" si="3"/>
        <v>0</v>
      </c>
      <c r="S17" s="5">
        <f t="shared" si="4"/>
        <v>104256</v>
      </c>
      <c r="T17" s="5">
        <f t="shared" si="4"/>
        <v>26607</v>
      </c>
      <c r="U17" s="5">
        <f t="shared" si="5"/>
        <v>130863</v>
      </c>
      <c r="V17" s="3" t="s">
        <v>78</v>
      </c>
      <c r="W17" s="11"/>
      <c r="X17" s="29"/>
      <c r="Y17" s="28"/>
      <c r="Z17" s="28"/>
      <c r="AA17" s="28"/>
    </row>
    <row r="18" spans="1:27" ht="12.75">
      <c r="A18" s="11"/>
      <c r="B18" s="3" t="s">
        <v>79</v>
      </c>
      <c r="C18" s="3" t="s">
        <v>80</v>
      </c>
      <c r="D18" s="3">
        <v>4344</v>
      </c>
      <c r="E18" s="3">
        <v>17376</v>
      </c>
      <c r="F18" s="3">
        <f t="shared" si="0"/>
        <v>21720</v>
      </c>
      <c r="G18" s="3">
        <v>0</v>
      </c>
      <c r="H18" s="3">
        <v>58644</v>
      </c>
      <c r="I18" s="3">
        <f t="shared" si="1"/>
        <v>58644</v>
      </c>
      <c r="J18" s="3">
        <v>0</v>
      </c>
      <c r="K18" s="3">
        <v>39096</v>
      </c>
      <c r="L18" s="3">
        <f t="shared" si="6"/>
        <v>39096</v>
      </c>
      <c r="M18" s="3">
        <v>54300</v>
      </c>
      <c r="N18" s="3">
        <v>67875</v>
      </c>
      <c r="O18" s="3">
        <f t="shared" si="2"/>
        <v>122175</v>
      </c>
      <c r="P18" s="3">
        <v>136836</v>
      </c>
      <c r="Q18" s="3">
        <v>501732</v>
      </c>
      <c r="R18" s="3">
        <f t="shared" si="3"/>
        <v>638568</v>
      </c>
      <c r="S18" s="5">
        <f t="shared" si="4"/>
        <v>195480</v>
      </c>
      <c r="T18" s="5">
        <f t="shared" si="4"/>
        <v>684723</v>
      </c>
      <c r="U18" s="5">
        <f t="shared" si="5"/>
        <v>880203</v>
      </c>
      <c r="V18" s="3" t="s">
        <v>80</v>
      </c>
      <c r="W18" s="11"/>
      <c r="X18" s="29"/>
      <c r="Y18" s="28"/>
      <c r="Z18" s="28"/>
      <c r="AA18" s="28"/>
    </row>
    <row r="19" spans="1:27" ht="12.75">
      <c r="A19" s="11"/>
      <c r="B19" s="3" t="s">
        <v>81</v>
      </c>
      <c r="C19" s="3" t="s">
        <v>82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>SUM(G19:H19)</f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27150</v>
      </c>
      <c r="O19" s="3">
        <f t="shared" si="2"/>
        <v>27150</v>
      </c>
      <c r="P19" s="3">
        <v>45612</v>
      </c>
      <c r="Q19" s="3">
        <v>30408</v>
      </c>
      <c r="R19" s="3">
        <f t="shared" si="3"/>
        <v>76020</v>
      </c>
      <c r="S19" s="5">
        <f t="shared" si="4"/>
        <v>45612</v>
      </c>
      <c r="T19" s="5">
        <f t="shared" si="4"/>
        <v>57558</v>
      </c>
      <c r="U19" s="5">
        <f t="shared" si="5"/>
        <v>103170</v>
      </c>
      <c r="V19" s="3" t="s">
        <v>82</v>
      </c>
      <c r="W19" s="11"/>
      <c r="X19" s="29"/>
      <c r="Y19" s="28"/>
      <c r="Z19" s="28"/>
      <c r="AA19" s="28"/>
    </row>
    <row r="20" spans="1:27" ht="12.75">
      <c r="A20" s="11"/>
      <c r="B20" s="3" t="s">
        <v>83</v>
      </c>
      <c r="C20" s="3" t="s">
        <v>84</v>
      </c>
      <c r="D20" s="3">
        <v>0</v>
      </c>
      <c r="E20" s="3">
        <v>4344</v>
      </c>
      <c r="F20" s="3">
        <f t="shared" si="0"/>
        <v>4344</v>
      </c>
      <c r="G20" s="3">
        <v>0</v>
      </c>
      <c r="H20" s="3">
        <v>0</v>
      </c>
      <c r="I20" s="3">
        <f>SUM(G20:H20)</f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13575</v>
      </c>
      <c r="O20" s="3">
        <f t="shared" si="2"/>
        <v>13575</v>
      </c>
      <c r="P20" s="3">
        <v>76020</v>
      </c>
      <c r="Q20" s="3">
        <v>15204</v>
      </c>
      <c r="R20" s="3">
        <f t="shared" si="3"/>
        <v>91224</v>
      </c>
      <c r="S20" s="5">
        <f t="shared" si="4"/>
        <v>76020</v>
      </c>
      <c r="T20" s="5">
        <f t="shared" si="4"/>
        <v>33123</v>
      </c>
      <c r="U20" s="5">
        <f t="shared" si="5"/>
        <v>109143</v>
      </c>
      <c r="V20" s="3" t="s">
        <v>84</v>
      </c>
      <c r="W20" s="11"/>
      <c r="X20" s="29"/>
      <c r="Y20" s="28"/>
      <c r="Z20" s="28"/>
      <c r="AA20" s="28"/>
    </row>
    <row r="21" spans="1:27" ht="12.75">
      <c r="A21" s="11"/>
      <c r="B21" s="3" t="s">
        <v>85</v>
      </c>
      <c r="C21" s="3" t="s">
        <v>86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86</v>
      </c>
      <c r="W21" s="11"/>
      <c r="X21" s="29"/>
      <c r="Y21" s="28"/>
      <c r="Z21" s="28"/>
      <c r="AA21" s="28"/>
    </row>
    <row r="22" spans="1:27" ht="12.75">
      <c r="A22" s="11"/>
      <c r="B22" s="3"/>
      <c r="C22" s="5" t="s">
        <v>12</v>
      </c>
      <c r="D22" s="5">
        <f aca="true" t="shared" si="7" ref="D22:R22">SUM(D5:D21)</f>
        <v>251952</v>
      </c>
      <c r="E22" s="5">
        <f t="shared" si="7"/>
        <v>143352</v>
      </c>
      <c r="F22" s="5">
        <f t="shared" si="7"/>
        <v>395304</v>
      </c>
      <c r="G22" s="5">
        <f t="shared" si="7"/>
        <v>58644</v>
      </c>
      <c r="H22" s="5">
        <f t="shared" si="7"/>
        <v>146610</v>
      </c>
      <c r="I22" s="5">
        <f t="shared" si="7"/>
        <v>205254</v>
      </c>
      <c r="J22" s="5">
        <f t="shared" si="7"/>
        <v>130320</v>
      </c>
      <c r="K22" s="5">
        <f t="shared" si="7"/>
        <v>195480</v>
      </c>
      <c r="L22" s="5">
        <f t="shared" si="7"/>
        <v>325800</v>
      </c>
      <c r="M22" s="5">
        <f t="shared" si="7"/>
        <v>705900</v>
      </c>
      <c r="N22" s="5">
        <f t="shared" si="7"/>
        <v>420825</v>
      </c>
      <c r="O22" s="5">
        <f t="shared" si="7"/>
        <v>1126725</v>
      </c>
      <c r="P22" s="5">
        <f t="shared" si="7"/>
        <v>1140300</v>
      </c>
      <c r="Q22" s="5">
        <f t="shared" si="7"/>
        <v>1292340</v>
      </c>
      <c r="R22" s="5">
        <f t="shared" si="7"/>
        <v>2432640</v>
      </c>
      <c r="S22" s="5">
        <f t="shared" si="4"/>
        <v>2287116</v>
      </c>
      <c r="T22" s="5">
        <f t="shared" si="4"/>
        <v>2198607</v>
      </c>
      <c r="U22" s="5">
        <f t="shared" si="5"/>
        <v>4485723</v>
      </c>
      <c r="V22" s="5" t="s">
        <v>12</v>
      </c>
      <c r="W22" s="11"/>
      <c r="X22" s="29"/>
      <c r="Y22" s="28"/>
      <c r="Z22" s="28"/>
      <c r="AA22" s="28"/>
    </row>
    <row r="23" spans="1:2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8"/>
      <c r="Y23" s="28"/>
      <c r="Z23" s="28"/>
      <c r="AA23" s="28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27"/>
      <c r="K27" s="27"/>
      <c r="L27" s="27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2:23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</sheetData>
  <sheetProtection/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B1" sqref="B1:C1"/>
    </sheetView>
  </sheetViews>
  <sheetFormatPr defaultColWidth="9.140625" defaultRowHeight="12.75"/>
  <cols>
    <col min="1" max="1" width="1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9.5" customHeight="1">
      <c r="A1" s="12"/>
      <c r="B1" s="67" t="s">
        <v>143</v>
      </c>
      <c r="C1" s="6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9.5" customHeight="1">
      <c r="A2" s="12"/>
      <c r="B2" s="74"/>
      <c r="C2" s="7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2"/>
      <c r="C3" s="50"/>
      <c r="D3" s="49" t="s">
        <v>112</v>
      </c>
      <c r="E3" s="51"/>
      <c r="F3" s="50"/>
      <c r="G3" s="51"/>
      <c r="H3" s="50"/>
      <c r="I3" s="50"/>
      <c r="J3" s="51"/>
      <c r="K3" s="43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2" t="s">
        <v>50</v>
      </c>
      <c r="E4" s="31"/>
      <c r="F4" s="11"/>
      <c r="G4" s="52" t="s">
        <v>111</v>
      </c>
      <c r="H4" s="55"/>
      <c r="I4" s="12"/>
      <c r="J4" s="52" t="s">
        <v>40</v>
      </c>
      <c r="K4" s="55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51</v>
      </c>
      <c r="D5" s="57" t="s">
        <v>135</v>
      </c>
      <c r="E5" s="57" t="s">
        <v>136</v>
      </c>
      <c r="F5" s="30"/>
      <c r="G5" s="57" t="s">
        <v>135</v>
      </c>
      <c r="H5" s="57" t="s">
        <v>136</v>
      </c>
      <c r="I5" s="12"/>
      <c r="J5" s="57" t="s">
        <v>135</v>
      </c>
      <c r="K5" s="57" t="s">
        <v>136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87</v>
      </c>
      <c r="C6" s="2" t="s">
        <v>114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89</v>
      </c>
      <c r="C7" s="2" t="s">
        <v>115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90</v>
      </c>
      <c r="C8" s="2" t="s">
        <v>116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91</v>
      </c>
      <c r="C9" s="2" t="s">
        <v>117</v>
      </c>
      <c r="D9" s="4">
        <v>0</v>
      </c>
      <c r="E9" s="4">
        <v>543</v>
      </c>
      <c r="F9" s="11"/>
      <c r="G9" s="4">
        <v>0</v>
      </c>
      <c r="H9" s="4">
        <v>1086</v>
      </c>
      <c r="I9" s="12"/>
      <c r="J9" s="4">
        <v>0</v>
      </c>
      <c r="K9" s="4">
        <v>33.33300018310547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92</v>
      </c>
      <c r="C10" s="2" t="s">
        <v>118</v>
      </c>
      <c r="D10" s="4">
        <v>1629</v>
      </c>
      <c r="E10" s="4">
        <v>1086</v>
      </c>
      <c r="F10" s="11"/>
      <c r="G10" s="4">
        <v>4887</v>
      </c>
      <c r="H10" s="4">
        <v>3258</v>
      </c>
      <c r="I10" s="12"/>
      <c r="J10" s="4">
        <v>100</v>
      </c>
      <c r="K10" s="4">
        <v>66.66699981689453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119</v>
      </c>
      <c r="C11" s="2" t="s">
        <v>120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121</v>
      </c>
      <c r="C12" s="2" t="s">
        <v>122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123</v>
      </c>
      <c r="C13" s="2" t="s">
        <v>124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125</v>
      </c>
      <c r="C14" s="2" t="s">
        <v>126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127</v>
      </c>
      <c r="C15" s="2" t="s">
        <v>128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1629</v>
      </c>
      <c r="E16" s="6">
        <f>SUM(E6:E15)</f>
        <v>1629</v>
      </c>
      <c r="F16" s="11"/>
      <c r="G16" s="6">
        <f>SUM(G6:G15)</f>
        <v>4887</v>
      </c>
      <c r="H16" s="6">
        <f>SUM(H6:H15)</f>
        <v>4344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C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00390625" style="0" customWidth="1"/>
  </cols>
  <sheetData>
    <row r="1" spans="3:21" ht="15.75" customHeight="1">
      <c r="C1" s="67" t="s">
        <v>143</v>
      </c>
      <c r="D1" s="67"/>
      <c r="E1" s="67"/>
      <c r="F1" s="68"/>
      <c r="G1" s="68"/>
      <c r="H1" s="68"/>
      <c r="I1" s="68"/>
      <c r="J1" s="68"/>
      <c r="K1" s="68"/>
      <c r="L1" s="68"/>
      <c r="M1" s="60"/>
      <c r="N1" s="60"/>
      <c r="O1" s="60"/>
      <c r="P1" s="60"/>
      <c r="Q1" s="60"/>
      <c r="R1" s="60"/>
      <c r="S1" s="60"/>
      <c r="T1" s="60"/>
      <c r="U1" s="60"/>
    </row>
    <row r="2" spans="3:21" ht="15.75">
      <c r="C2" s="61"/>
      <c r="D2" s="62"/>
      <c r="E2" s="62"/>
      <c r="F2" s="62"/>
      <c r="G2" s="62"/>
      <c r="H2" s="62"/>
      <c r="I2" s="62"/>
      <c r="J2" s="62"/>
      <c r="K2" s="62"/>
      <c r="L2" s="62"/>
      <c r="M2" s="60"/>
      <c r="N2" s="60"/>
      <c r="O2" s="60"/>
      <c r="P2" s="60"/>
      <c r="Q2" s="60"/>
      <c r="R2" s="60"/>
      <c r="S2" s="60"/>
      <c r="T2" s="60"/>
      <c r="U2" s="60"/>
    </row>
    <row r="3" spans="1:21" ht="12.75" customHeight="1">
      <c r="A3" s="60"/>
      <c r="B3" s="60"/>
      <c r="C3" s="63" t="s">
        <v>140</v>
      </c>
      <c r="D3" s="63"/>
      <c r="E3" s="63"/>
      <c r="F3" s="63"/>
      <c r="G3" s="63"/>
      <c r="H3" s="63"/>
      <c r="I3" s="63"/>
      <c r="J3" s="63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32.25" customHeight="1">
      <c r="A4" s="60"/>
      <c r="B4" s="60"/>
      <c r="C4" s="64" t="s">
        <v>141</v>
      </c>
      <c r="D4" s="65"/>
      <c r="E4" s="65"/>
      <c r="F4" s="65"/>
      <c r="G4" s="65"/>
      <c r="H4" s="65"/>
      <c r="I4" s="65"/>
      <c r="J4" s="65"/>
      <c r="K4" s="65"/>
      <c r="L4" s="65"/>
      <c r="M4" s="60"/>
      <c r="N4" s="60"/>
      <c r="O4" s="60"/>
      <c r="P4" s="60"/>
      <c r="Q4" s="60"/>
      <c r="R4" s="60"/>
      <c r="S4" s="60"/>
      <c r="T4" s="60"/>
      <c r="U4" s="60"/>
    </row>
    <row r="5" spans="1:21" ht="12" customHeight="1">
      <c r="A5" s="60"/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0"/>
      <c r="N5" s="60"/>
      <c r="O5" s="60"/>
      <c r="P5" s="60"/>
      <c r="Q5" s="60"/>
      <c r="R5" s="60"/>
      <c r="S5" s="60"/>
      <c r="T5" s="60"/>
      <c r="U5" s="60"/>
    </row>
    <row r="6" spans="1:21" ht="12.75" customHeight="1">
      <c r="A6" s="60"/>
      <c r="B6" s="60"/>
      <c r="C6" s="66" t="s">
        <v>142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ht="12.75">
      <c r="C7" s="29" t="s">
        <v>129</v>
      </c>
    </row>
    <row r="8" ht="12.75">
      <c r="C8" s="29" t="s">
        <v>130</v>
      </c>
    </row>
    <row r="9" ht="12.75">
      <c r="C9" s="29" t="s">
        <v>131</v>
      </c>
    </row>
    <row r="10" ht="12.75">
      <c r="C10" s="29" t="s">
        <v>132</v>
      </c>
    </row>
    <row r="11" ht="12.75">
      <c r="C11" s="29" t="s">
        <v>133</v>
      </c>
    </row>
    <row r="12" ht="12.75">
      <c r="C12" s="29" t="s">
        <v>134</v>
      </c>
    </row>
    <row r="14" spans="1:46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5.75">
      <c r="A15" s="11"/>
      <c r="B15" s="11"/>
      <c r="C15" s="11"/>
      <c r="D15" s="31"/>
      <c r="E15" s="31"/>
      <c r="F15" s="31"/>
      <c r="G15" s="31"/>
      <c r="H15" s="31"/>
      <c r="I15" s="31"/>
      <c r="J15" s="31"/>
      <c r="K15" s="47" t="s">
        <v>52</v>
      </c>
      <c r="L15" s="31"/>
      <c r="M15" s="31"/>
      <c r="N15" s="31"/>
      <c r="O15" s="31"/>
      <c r="P15" s="31"/>
      <c r="Q15" s="31"/>
      <c r="R15" s="3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11"/>
      <c r="C16" s="11"/>
      <c r="D16" s="31"/>
      <c r="E16" s="34" t="s">
        <v>6</v>
      </c>
      <c r="F16" s="35"/>
      <c r="G16" s="32"/>
      <c r="H16" s="42" t="s">
        <v>8</v>
      </c>
      <c r="I16" s="43"/>
      <c r="J16" s="38"/>
      <c r="K16" s="34" t="s">
        <v>9</v>
      </c>
      <c r="L16" s="38"/>
      <c r="M16" s="32"/>
      <c r="N16" s="42" t="s">
        <v>10</v>
      </c>
      <c r="O16" s="43"/>
      <c r="P16" s="36"/>
      <c r="Q16" s="37" t="s">
        <v>11</v>
      </c>
      <c r="R16" s="39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11"/>
      <c r="C17" s="11"/>
      <c r="D17" s="33"/>
      <c r="E17" s="23" t="s">
        <v>7</v>
      </c>
      <c r="F17" s="41"/>
      <c r="G17" s="40"/>
      <c r="H17" s="23" t="s">
        <v>42</v>
      </c>
      <c r="I17" s="31"/>
      <c r="J17" s="31"/>
      <c r="K17" s="23" t="s">
        <v>43</v>
      </c>
      <c r="L17" s="31"/>
      <c r="M17" s="32"/>
      <c r="N17" s="44" t="s">
        <v>44</v>
      </c>
      <c r="O17" s="43"/>
      <c r="P17" s="31"/>
      <c r="Q17" s="45" t="s">
        <v>45</v>
      </c>
      <c r="R17" s="3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38.25">
      <c r="A18" s="11"/>
      <c r="B18" s="7" t="s">
        <v>0</v>
      </c>
      <c r="C18" s="7" t="s">
        <v>113</v>
      </c>
      <c r="D18" s="59" t="s">
        <v>135</v>
      </c>
      <c r="E18" s="59" t="s">
        <v>136</v>
      </c>
      <c r="F18" s="7" t="s">
        <v>4</v>
      </c>
      <c r="G18" s="59" t="s">
        <v>135</v>
      </c>
      <c r="H18" s="59" t="s">
        <v>136</v>
      </c>
      <c r="I18" s="7" t="s">
        <v>4</v>
      </c>
      <c r="J18" s="59" t="s">
        <v>135</v>
      </c>
      <c r="K18" s="59" t="s">
        <v>136</v>
      </c>
      <c r="L18" s="7" t="s">
        <v>4</v>
      </c>
      <c r="M18" s="59" t="s">
        <v>135</v>
      </c>
      <c r="N18" s="59" t="s">
        <v>136</v>
      </c>
      <c r="O18" s="7" t="s">
        <v>4</v>
      </c>
      <c r="P18" s="59" t="s">
        <v>135</v>
      </c>
      <c r="Q18" s="59" t="s">
        <v>136</v>
      </c>
      <c r="R18" s="7" t="s">
        <v>4</v>
      </c>
      <c r="S18" s="59" t="s">
        <v>138</v>
      </c>
      <c r="T18" s="59" t="s">
        <v>139</v>
      </c>
      <c r="U18" s="7" t="s">
        <v>4</v>
      </c>
      <c r="V18" s="7" t="s">
        <v>113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1075</v>
      </c>
      <c r="C19" s="3" t="s">
        <v>129</v>
      </c>
      <c r="D19" s="3">
        <v>0</v>
      </c>
      <c r="E19" s="3">
        <v>0</v>
      </c>
      <c r="F19" s="3">
        <f>SUM(D19:E19)</f>
        <v>0</v>
      </c>
      <c r="G19" s="3">
        <v>0</v>
      </c>
      <c r="H19" s="3">
        <v>0</v>
      </c>
      <c r="I19" s="3">
        <f>SUM(G19:H19)</f>
        <v>0</v>
      </c>
      <c r="J19" s="3">
        <v>0</v>
      </c>
      <c r="K19" s="3">
        <v>0</v>
      </c>
      <c r="L19" s="3">
        <f>SUM(J19:K19)</f>
        <v>0</v>
      </c>
      <c r="M19" s="3">
        <v>40725</v>
      </c>
      <c r="N19" s="3">
        <v>0</v>
      </c>
      <c r="O19" s="3">
        <f>SUM(M19:N19)</f>
        <v>40725</v>
      </c>
      <c r="P19" s="3">
        <v>0</v>
      </c>
      <c r="Q19" s="3">
        <v>0</v>
      </c>
      <c r="R19" s="3">
        <f>SUM(P19:Q19)</f>
        <v>0</v>
      </c>
      <c r="S19" s="5">
        <f>D19+G19+J19+M19+P19</f>
        <v>40725</v>
      </c>
      <c r="T19" s="5">
        <f>E19+H19+K19+N19+Q19</f>
        <v>0</v>
      </c>
      <c r="U19" s="5">
        <f>S19+T19</f>
        <v>40725</v>
      </c>
      <c r="V19" s="3" t="s">
        <v>129</v>
      </c>
      <c r="W19" s="11" t="s">
        <v>137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>
        <v>1203</v>
      </c>
      <c r="C20" s="3" t="s">
        <v>130</v>
      </c>
      <c r="D20" s="3">
        <v>0</v>
      </c>
      <c r="E20" s="3">
        <v>0</v>
      </c>
      <c r="F20" s="3">
        <f aca="true" t="shared" si="0" ref="F20:F44">SUM(D20:E20)</f>
        <v>0</v>
      </c>
      <c r="G20" s="3">
        <v>0</v>
      </c>
      <c r="H20" s="3">
        <v>0</v>
      </c>
      <c r="I20" s="3">
        <f aca="true" t="shared" si="1" ref="I20:I32">SUM(G20:H20)</f>
        <v>0</v>
      </c>
      <c r="J20" s="3">
        <v>0</v>
      </c>
      <c r="K20" s="3">
        <v>0</v>
      </c>
      <c r="L20" s="3">
        <f>SUM(J20:K20)</f>
        <v>0</v>
      </c>
      <c r="M20" s="3">
        <v>0</v>
      </c>
      <c r="N20" s="3">
        <v>0</v>
      </c>
      <c r="O20" s="3">
        <f aca="true" t="shared" si="2" ref="O20:O44">SUM(M20:N20)</f>
        <v>0</v>
      </c>
      <c r="P20" s="3">
        <v>106428</v>
      </c>
      <c r="Q20" s="3">
        <v>136836</v>
      </c>
      <c r="R20" s="3">
        <f aca="true" t="shared" si="3" ref="R20:R44">SUM(P20:Q20)</f>
        <v>243264</v>
      </c>
      <c r="S20" s="5">
        <f aca="true" t="shared" si="4" ref="S20:T45">D20+G20+J20+M20+P20</f>
        <v>106428</v>
      </c>
      <c r="T20" s="5">
        <f t="shared" si="4"/>
        <v>136836</v>
      </c>
      <c r="U20" s="5">
        <f aca="true" t="shared" si="5" ref="U20:U45">S20+T20</f>
        <v>243264</v>
      </c>
      <c r="V20" s="3" t="s">
        <v>130</v>
      </c>
      <c r="W20" s="11" t="s">
        <v>137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>
        <v>1830</v>
      </c>
      <c r="C21" s="3" t="s">
        <v>131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>SUM(J21:K21)</f>
        <v>0</v>
      </c>
      <c r="M21" s="3">
        <v>0</v>
      </c>
      <c r="N21" s="3">
        <v>0</v>
      </c>
      <c r="O21" s="3">
        <f t="shared" si="2"/>
        <v>0</v>
      </c>
      <c r="P21" s="3">
        <v>15204</v>
      </c>
      <c r="Q21" s="3">
        <v>0</v>
      </c>
      <c r="R21" s="3">
        <f t="shared" si="3"/>
        <v>15204</v>
      </c>
      <c r="S21" s="5">
        <f t="shared" si="4"/>
        <v>15204</v>
      </c>
      <c r="T21" s="5">
        <f t="shared" si="4"/>
        <v>0</v>
      </c>
      <c r="U21" s="5">
        <f t="shared" si="5"/>
        <v>15204</v>
      </c>
      <c r="V21" s="3" t="s">
        <v>131</v>
      </c>
      <c r="W21" s="11" t="s">
        <v>137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>
        <v>1863</v>
      </c>
      <c r="C22" s="3" t="s">
        <v>132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>SUM(J22:K22)</f>
        <v>0</v>
      </c>
      <c r="M22" s="3">
        <v>0</v>
      </c>
      <c r="N22" s="3">
        <v>13575</v>
      </c>
      <c r="O22" s="3">
        <f t="shared" si="2"/>
        <v>13575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13575</v>
      </c>
      <c r="U22" s="5">
        <f t="shared" si="5"/>
        <v>13575</v>
      </c>
      <c r="V22" s="3" t="s">
        <v>132</v>
      </c>
      <c r="W22" s="11" t="s">
        <v>137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>
        <v>1866</v>
      </c>
      <c r="C23" s="3" t="s">
        <v>133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13032</v>
      </c>
      <c r="L23" s="3">
        <f>SUM(J23:K23)</f>
        <v>13032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15204</v>
      </c>
      <c r="R23" s="3">
        <f t="shared" si="3"/>
        <v>15204</v>
      </c>
      <c r="S23" s="5">
        <f t="shared" si="4"/>
        <v>0</v>
      </c>
      <c r="T23" s="5">
        <f t="shared" si="4"/>
        <v>28236</v>
      </c>
      <c r="U23" s="5">
        <f t="shared" si="5"/>
        <v>28236</v>
      </c>
      <c r="V23" s="3" t="s">
        <v>133</v>
      </c>
      <c r="W23" s="11" t="s">
        <v>137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>
        <v>3082</v>
      </c>
      <c r="C24" s="3" t="s">
        <v>134</v>
      </c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aca="true" t="shared" si="6" ref="L24:L44">SUM(J24:K24)</f>
        <v>0</v>
      </c>
      <c r="M24" s="3">
        <v>27150</v>
      </c>
      <c r="N24" s="3">
        <v>0</v>
      </c>
      <c r="O24" s="3">
        <f t="shared" si="2"/>
        <v>27150</v>
      </c>
      <c r="P24" s="3">
        <v>30408</v>
      </c>
      <c r="Q24" s="3">
        <v>0</v>
      </c>
      <c r="R24" s="3">
        <f t="shared" si="3"/>
        <v>30408</v>
      </c>
      <c r="S24" s="5">
        <f t="shared" si="4"/>
        <v>57558</v>
      </c>
      <c r="T24" s="5">
        <f t="shared" si="4"/>
        <v>0</v>
      </c>
      <c r="U24" s="5">
        <f t="shared" si="5"/>
        <v>57558</v>
      </c>
      <c r="V24" s="3" t="s">
        <v>134</v>
      </c>
      <c r="W24" s="11" t="s">
        <v>137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f t="shared" si="2"/>
        <v>0</v>
      </c>
      <c r="P33" s="3">
        <v>0</v>
      </c>
      <c r="Q33" s="3">
        <v>0</v>
      </c>
      <c r="R33" s="3">
        <f t="shared" si="3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 t="shared" si="6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aca="true" t="shared" si="7" ref="F35:F43">SUM(D35:E35)</f>
        <v>0</v>
      </c>
      <c r="G35" s="3">
        <v>0</v>
      </c>
      <c r="H35" s="3">
        <v>0</v>
      </c>
      <c r="I35" s="3">
        <f aca="true" t="shared" si="8" ref="I35:I43">SUM(G35:H35)</f>
        <v>0</v>
      </c>
      <c r="J35" s="3">
        <v>0</v>
      </c>
      <c r="K35" s="3">
        <v>0</v>
      </c>
      <c r="L35" s="3">
        <f aca="true" t="shared" si="9" ref="L35:L43"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>SUM(D39:E39)</f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>SUM(J39:K39)</f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aca="true" t="shared" si="10" ref="S39:T41">D39+G39+J39+M39+P39</f>
        <v>0</v>
      </c>
      <c r="T39" s="5">
        <f t="shared" si="10"/>
        <v>0</v>
      </c>
      <c r="U39" s="5">
        <f>S39+T39</f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>SUM(D40:E40)</f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>SUM(J40:K40)</f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10"/>
        <v>0</v>
      </c>
      <c r="T40" s="5">
        <f t="shared" si="10"/>
        <v>0</v>
      </c>
      <c r="U40" s="5">
        <f>S40+T40</f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>SUM(D41:E41)</f>
        <v>0</v>
      </c>
      <c r="G41" s="3">
        <v>0</v>
      </c>
      <c r="H41" s="3">
        <v>0</v>
      </c>
      <c r="I41" s="3">
        <f>SUM(G41:H41)</f>
        <v>0</v>
      </c>
      <c r="J41" s="3">
        <v>0</v>
      </c>
      <c r="K41" s="3">
        <v>0</v>
      </c>
      <c r="L41" s="3">
        <f>SUM(J41:K41)</f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10"/>
        <v>0</v>
      </c>
      <c r="T41" s="5">
        <f t="shared" si="10"/>
        <v>0</v>
      </c>
      <c r="U41" s="5">
        <f>S41+T41</f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 t="shared" si="7"/>
        <v>0</v>
      </c>
      <c r="G43" s="3">
        <v>0</v>
      </c>
      <c r="H43" s="3">
        <v>0</v>
      </c>
      <c r="I43" s="3">
        <f t="shared" si="8"/>
        <v>0</v>
      </c>
      <c r="J43" s="3">
        <v>0</v>
      </c>
      <c r="K43" s="3">
        <v>0</v>
      </c>
      <c r="L43" s="3">
        <f t="shared" si="9"/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>
        <f t="shared" si="4"/>
        <v>0</v>
      </c>
      <c r="T43" s="5">
        <f t="shared" si="4"/>
        <v>0</v>
      </c>
      <c r="U43" s="5">
        <f t="shared" si="5"/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3"/>
      <c r="D44" s="3">
        <v>0</v>
      </c>
      <c r="E44" s="3">
        <v>0</v>
      </c>
      <c r="F44" s="3">
        <f t="shared" si="0"/>
        <v>0</v>
      </c>
      <c r="G44" s="3">
        <v>0</v>
      </c>
      <c r="H44" s="3">
        <v>0</v>
      </c>
      <c r="I44" s="3">
        <f>SUM(G44:H44)</f>
        <v>0</v>
      </c>
      <c r="J44" s="3">
        <v>0</v>
      </c>
      <c r="K44" s="3">
        <v>0</v>
      </c>
      <c r="L44" s="3">
        <f t="shared" si="6"/>
        <v>0</v>
      </c>
      <c r="M44" s="3">
        <v>0</v>
      </c>
      <c r="N44" s="3">
        <v>0</v>
      </c>
      <c r="O44" s="3">
        <f t="shared" si="2"/>
        <v>0</v>
      </c>
      <c r="P44" s="3">
        <v>0</v>
      </c>
      <c r="Q44" s="3">
        <v>0</v>
      </c>
      <c r="R44" s="3">
        <f t="shared" si="3"/>
        <v>0</v>
      </c>
      <c r="S44" s="5">
        <f t="shared" si="4"/>
        <v>0</v>
      </c>
      <c r="T44" s="5">
        <f t="shared" si="4"/>
        <v>0</v>
      </c>
      <c r="U44" s="5">
        <f t="shared" si="5"/>
        <v>0</v>
      </c>
      <c r="V44" s="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/>
      <c r="C45" s="5" t="s">
        <v>12</v>
      </c>
      <c r="D45" s="5">
        <f aca="true" t="shared" si="11" ref="D45:R45">SUM(D19:D44)</f>
        <v>0</v>
      </c>
      <c r="E45" s="5">
        <f t="shared" si="11"/>
        <v>0</v>
      </c>
      <c r="F45" s="5">
        <f t="shared" si="11"/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1"/>
        <v>0</v>
      </c>
      <c r="K45" s="5">
        <f t="shared" si="11"/>
        <v>13032</v>
      </c>
      <c r="L45" s="5">
        <f t="shared" si="11"/>
        <v>13032</v>
      </c>
      <c r="M45" s="5">
        <f t="shared" si="11"/>
        <v>67875</v>
      </c>
      <c r="N45" s="5">
        <f t="shared" si="11"/>
        <v>13575</v>
      </c>
      <c r="O45" s="5">
        <f t="shared" si="11"/>
        <v>81450</v>
      </c>
      <c r="P45" s="5">
        <f t="shared" si="11"/>
        <v>152040</v>
      </c>
      <c r="Q45" s="5">
        <f t="shared" si="11"/>
        <v>152040</v>
      </c>
      <c r="R45" s="5">
        <f t="shared" si="11"/>
        <v>304080</v>
      </c>
      <c r="S45" s="5">
        <f t="shared" si="4"/>
        <v>219915</v>
      </c>
      <c r="T45" s="5">
        <f t="shared" si="4"/>
        <v>178647</v>
      </c>
      <c r="U45" s="5">
        <f t="shared" si="5"/>
        <v>398562</v>
      </c>
      <c r="V45" s="5" t="s">
        <v>12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</sheetData>
  <sheetProtection/>
  <mergeCells count="4">
    <mergeCell ref="C3:J3"/>
    <mergeCell ref="C4:L4"/>
    <mergeCell ref="C6:U6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2007-09-24T12:14:12Z</dcterms:modified>
  <cp:category/>
  <cp:version/>
  <cp:contentType/>
  <cp:contentStatus/>
</cp:coreProperties>
</file>