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180" windowHeight="877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<sst xmlns="http://schemas.openxmlformats.org/spreadsheetml/2006/main" count="386" uniqueCount="140">
  <si>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</si>
  <si>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</si>
  <si>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</si>
  <si>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</si>
  <si>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</si>
  <si>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</si>
  <si>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</si>
  <si>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</si>
  <si>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</si>
  <si>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</si>
  <si>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</si>
  <si>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</si>
  <si>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</si>
  <si>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</si>
  <si>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</si>
  <si>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</si>
  <si>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</si>
  <si>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</si>
  <si>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</si>
  <si>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</si>
  <si>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</si>
  <si>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</si>
  <si>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</si>
  <si>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</si>
  <si>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</si>
  <si>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</si>
  <si>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</si>
  <si>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</si>
  <si>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</si>
  <si>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</si>
  <si>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</si>
  <si>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</si>
  <si>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</si>
  <si>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</si>
  <si>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</si>
  <si>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</si>
  <si>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</si>
  <si>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</si>
  <si>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</si>
  <si>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</si>
  <si>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</si>
  <si>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</si>
  <si>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</si>
  <si>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</si>
  <si>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</si>
  <si>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</si>
  <si>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</si>
  <si>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</si>
  <si>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</si>
  <si>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</si>
  <si>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</si>
  <si>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</si>
  <si>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</si>
  <si>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</si>
  <si>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</si>
  <si>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</si>
  <si>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</si>
  <si>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</si>
  <si>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</si>
  <si>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</si>
  <si>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</si>
  <si>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</si>
  <si>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</si>
  <si>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</si>
  <si>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</si>
  <si>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</si>
  <si>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</si>
  <si>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</si>
  <si>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</si>
  <si>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</si>
  <si>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</si>
  <si>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</si>
  <si>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</si>
  <si>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</si>
  <si>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</si>
  <si>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</si>
  <si>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</si>
  <si>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</si>
  <si>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</si>
  <si>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</si>
  <si>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</si>
  <si>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</si>
  <si>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</si>
  <si>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</si>
  <si>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</si>
  <si>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</si>
  <si>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</si>
  <si>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</si>
  <si>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</si>
  <si>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</si>
  <si>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</si>
  <si>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</si>
  <si>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</si>
  <si>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</si>
  <si>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</si>
  <si>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</si>
  <si>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</si>
  <si>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</si>
  <si>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</si>
  <si>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</si>
  <si>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</si>
  <si>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</si>
  <si>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</si>
  <si>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</si>
  <si>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</si>
  <si>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</si>
  <si>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</si>
  <si>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</si>
  <si>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</si>
  <si>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</si>
  <si>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</si>
  <si>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</si>
  <si>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</si>
  <si>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</si>
  <si>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</si>
  <si>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</si>
  <si>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</si>
  <si>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</si>
  <si>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</si>
  <si>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</si>
  <si>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</si>
  <si>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</si>
  <si>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</si>
  <si>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</si>
  <si>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</si>
  <si>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</si>
  <si>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</si>
  <si>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</si>
  <si>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</si>
  <si>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</si>
  <si>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1203 - Gasohol, Gasoline, Motor spirit, Petrol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</si>
  <si>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</si>
  <si>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</si>
  <si>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</si>
  <si>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</si>
  <si>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</si>
  <si>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</si>
  <si>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</si>
  <si>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is summarised from the following:</t>
  </si>
  <si>
    <t>050-R68-Melmoth-Nquthu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</si>
</sst>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63.933998107910156</c:v>
                </c:pt>
                <c:pt idx="1">
                  <c:v>16.39299964904785</c:v>
                </c:pt>
                <c:pt idx="2">
                  <c:v>1.6390000581741333</c:v>
                </c:pt>
                <c:pt idx="3">
                  <c:v>1.6390000581741333</c:v>
                </c:pt>
                <c:pt idx="4">
                  <c:v>8.196999549865723</c:v>
                </c:pt>
                <c:pt idx="5">
                  <c:v>4.918000221252441</c:v>
                </c:pt>
                <c:pt idx="6">
                  <c:v>3.2790000438690186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61.76499938964844</c:v>
                </c:pt>
                <c:pt idx="1">
                  <c:v>5.881999969482422</c:v>
                </c:pt>
                <c:pt idx="2">
                  <c:v>0</c:v>
                </c:pt>
                <c:pt idx="3">
                  <c:v>5.881999969482422</c:v>
                </c:pt>
                <c:pt idx="4">
                  <c:v>2.940999984741211</c:v>
                </c:pt>
                <c:pt idx="5">
                  <c:v>8.824000358581543</c:v>
                </c:pt>
                <c:pt idx="6">
                  <c:v>14.706000328063965</c:v>
                </c:pt>
              </c:numCache>
            </c:numRef>
          </c:val>
        </c:ser>
        <c:axId val="66057684"/>
        <c:axId val="57648245"/>
      </c:bar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525"/>
          <c:y val="0.12525"/>
          <c:w val="0.33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50</c:v>
                </c:pt>
                <c:pt idx="1">
                  <c:v>5</c:v>
                </c:pt>
                <c:pt idx="2">
                  <c:v>5</c:v>
                </c:pt>
                <c:pt idx="3">
                  <c:v>25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25</c:v>
                </c:pt>
                <c:pt idx="1">
                  <c:v>0</c:v>
                </c:pt>
                <c:pt idx="2">
                  <c:v>25</c:v>
                </c:pt>
                <c:pt idx="3">
                  <c:v>12.5</c:v>
                </c:pt>
                <c:pt idx="4">
                  <c:v>37.5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25"/>
          <c:y val="0.125"/>
          <c:w val="0.333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30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12.5</c:v>
                </c:pt>
                <c:pt idx="2">
                  <c:v>62.5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</c:numCache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5"/>
          <c:y val="0.1225"/>
          <c:w val="0.331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05"/>
          <c:y val="0.12475"/>
          <c:w val="0.44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25</c:v>
                </c:pt>
                <c:pt idx="11">
                  <c:v>10</c:v>
                </c:pt>
                <c:pt idx="12">
                  <c:v>10</c:v>
                </c:pt>
                <c:pt idx="13">
                  <c:v>15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12.5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825"/>
          <c:w val="0.3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95"/>
          <c:y val="0.123"/>
          <c:w val="0.42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375"/>
          <c:w val="0.344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143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143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238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139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131</v>
      </c>
      <c r="E5" s="59" t="s">
        <v>132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63.933998107910156</v>
      </c>
      <c r="E6" s="21">
        <v>61.76499938964844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16.39299964904785</v>
      </c>
      <c r="E7" s="21">
        <v>5.881999969482422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1.6390000581741333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1.6390000581741333</v>
      </c>
      <c r="E9" s="21">
        <v>5.881999969482422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8.196999549865723</v>
      </c>
      <c r="E10" s="21">
        <v>2.940999984741211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4.918000221252441</v>
      </c>
      <c r="E11" s="21">
        <v>8.824000358581543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3.2790000438690186</v>
      </c>
      <c r="E12" s="21">
        <v>14.706000328063965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99.99899768829346</v>
      </c>
      <c r="E13" s="23">
        <f>SUM(E6:E12)</f>
        <v>100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131</v>
      </c>
      <c r="E18" s="59" t="s">
        <v>132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50</v>
      </c>
      <c r="E19" s="21">
        <v>25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5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5</v>
      </c>
      <c r="E21" s="21">
        <v>25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25</v>
      </c>
      <c r="E22" s="21">
        <v>12.5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15</v>
      </c>
      <c r="E23" s="21">
        <v>37.5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139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131</v>
      </c>
      <c r="E4" s="59" t="s">
        <v>132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5</v>
      </c>
      <c r="E6" s="21">
        <v>12.5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30</v>
      </c>
      <c r="E7" s="21">
        <v>62.5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10</v>
      </c>
      <c r="E8" s="21">
        <v>12.5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5</v>
      </c>
      <c r="E11" s="21">
        <v>0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30</v>
      </c>
      <c r="E13" s="21">
        <v>0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5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5</v>
      </c>
      <c r="E15" s="21">
        <v>12.5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</v>
      </c>
      <c r="E17" s="23">
        <f>SUM(E5:E16)</f>
        <v>100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139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131</v>
      </c>
      <c r="C3" s="59" t="s">
        <v>132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0</v>
      </c>
      <c r="C11" s="8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</v>
      </c>
      <c r="C12" s="8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</v>
      </c>
      <c r="C13" s="8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</v>
      </c>
      <c r="C14" s="8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0</v>
      </c>
      <c r="C15" s="8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</v>
      </c>
      <c r="C16" s="8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0</v>
      </c>
      <c r="C17" s="8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</v>
      </c>
      <c r="C18" s="8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</v>
      </c>
      <c r="C19" s="8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</v>
      </c>
      <c r="C20" s="8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5</v>
      </c>
      <c r="C21" s="8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20</v>
      </c>
      <c r="C30" s="9">
        <f>SUM(C5:C28)</f>
        <v>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0.8333333333333334</v>
      </c>
      <c r="C31" s="10">
        <f>AVERAGE(C5:C28)</f>
        <v>0.3333333333333333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139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131</v>
      </c>
      <c r="E5" s="59" t="s">
        <v>132</v>
      </c>
      <c r="F5" s="32"/>
      <c r="G5" s="59" t="s">
        <v>131</v>
      </c>
      <c r="H5" s="59" t="s">
        <v>132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5</v>
      </c>
      <c r="E7" s="4">
        <v>0</v>
      </c>
      <c r="F7" s="11"/>
      <c r="G7" s="4">
        <v>3.213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20</v>
      </c>
      <c r="E10" s="4">
        <v>12.5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5</v>
      </c>
      <c r="E11" s="4">
        <v>0</v>
      </c>
      <c r="F11" s="11"/>
      <c r="G11" s="4">
        <v>10.04</v>
      </c>
      <c r="H11" s="4">
        <v>0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5</v>
      </c>
      <c r="E15" s="4">
        <v>12.5</v>
      </c>
      <c r="F15" s="11"/>
      <c r="G15" s="4">
        <v>10.04</v>
      </c>
      <c r="H15" s="4">
        <v>16.552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25</v>
      </c>
      <c r="E16" s="4">
        <v>25</v>
      </c>
      <c r="F16" s="11"/>
      <c r="G16" s="4">
        <v>16.064</v>
      </c>
      <c r="H16" s="4">
        <v>11.034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10</v>
      </c>
      <c r="E17" s="4">
        <v>0</v>
      </c>
      <c r="F17" s="11"/>
      <c r="G17" s="4">
        <v>13.253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10</v>
      </c>
      <c r="E18" s="4">
        <v>0</v>
      </c>
      <c r="F18" s="11"/>
      <c r="G18" s="4">
        <v>6.426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15</v>
      </c>
      <c r="E19" s="4">
        <v>50</v>
      </c>
      <c r="F19" s="11"/>
      <c r="G19" s="4">
        <v>29.719</v>
      </c>
      <c r="H19" s="4">
        <v>72.414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5</v>
      </c>
      <c r="E21" s="4">
        <v>0</v>
      </c>
      <c r="F21" s="11"/>
      <c r="G21" s="4">
        <v>11.245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</v>
      </c>
      <c r="E23" s="6">
        <f>SUM(E6:E22)</f>
        <v>100</v>
      </c>
      <c r="F23" s="11"/>
      <c r="G23" s="6">
        <f>SUM(G6:G22)</f>
        <v>100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131</v>
      </c>
      <c r="E6" s="61" t="s">
        <v>132</v>
      </c>
      <c r="F6" s="7" t="s">
        <v>4</v>
      </c>
      <c r="G6" s="61" t="s">
        <v>131</v>
      </c>
      <c r="H6" s="61" t="s">
        <v>132</v>
      </c>
      <c r="I6" s="7" t="s">
        <v>4</v>
      </c>
      <c r="J6" s="61" t="s">
        <v>131</v>
      </c>
      <c r="K6" s="61" t="s">
        <v>132</v>
      </c>
      <c r="L6" s="7" t="s">
        <v>4</v>
      </c>
      <c r="M6" s="61" t="s">
        <v>131</v>
      </c>
      <c r="N6" s="61" t="s">
        <v>132</v>
      </c>
      <c r="O6" s="7" t="s">
        <v>4</v>
      </c>
      <c r="P6" s="61" t="s">
        <v>131</v>
      </c>
      <c r="Q6" s="61" t="s">
        <v>132</v>
      </c>
      <c r="R6" s="7" t="s">
        <v>4</v>
      </c>
      <c r="S6" s="61" t="s">
        <v>134</v>
      </c>
      <c r="T6" s="61" t="s">
        <v>135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300</v>
      </c>
      <c r="E8" s="3">
        <v>0</v>
      </c>
      <c r="F8" s="3">
        <f aca="true" t="shared" si="0" ref="F8:F23">SUM(D8:E8)</f>
        <v>300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0</v>
      </c>
      <c r="F11" s="3">
        <f t="shared" si="0"/>
        <v>300</v>
      </c>
      <c r="G11" s="3">
        <v>0</v>
      </c>
      <c r="H11" s="3">
        <v>0</v>
      </c>
      <c r="I11" s="3">
        <f t="shared" si="1"/>
        <v>0</v>
      </c>
      <c r="J11" s="3">
        <v>300</v>
      </c>
      <c r="K11" s="3">
        <v>0</v>
      </c>
      <c r="L11" s="3">
        <f t="shared" si="2"/>
        <v>300</v>
      </c>
      <c r="M11" s="3">
        <v>600</v>
      </c>
      <c r="N11" s="3">
        <v>0</v>
      </c>
      <c r="O11" s="3">
        <f t="shared" si="3"/>
        <v>600</v>
      </c>
      <c r="P11" s="3">
        <v>0</v>
      </c>
      <c r="Q11" s="3">
        <v>300</v>
      </c>
      <c r="R11" s="3">
        <f t="shared" si="4"/>
        <v>300</v>
      </c>
      <c r="S11" s="5">
        <f t="shared" si="5"/>
        <v>1200</v>
      </c>
      <c r="T11" s="5">
        <f t="shared" si="6"/>
        <v>300</v>
      </c>
      <c r="U11" s="5">
        <f t="shared" si="7"/>
        <v>1500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300</v>
      </c>
      <c r="N12" s="3">
        <v>0</v>
      </c>
      <c r="O12" s="3">
        <f t="shared" si="3"/>
        <v>300</v>
      </c>
      <c r="P12" s="3">
        <v>0</v>
      </c>
      <c r="Q12" s="3">
        <v>0</v>
      </c>
      <c r="R12" s="3">
        <f t="shared" si="4"/>
        <v>0</v>
      </c>
      <c r="S12" s="5">
        <f t="shared" si="5"/>
        <v>300</v>
      </c>
      <c r="T12" s="5">
        <f t="shared" si="6"/>
        <v>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300</v>
      </c>
      <c r="L16" s="3">
        <f t="shared" si="2"/>
        <v>300</v>
      </c>
      <c r="M16" s="3">
        <v>300</v>
      </c>
      <c r="N16" s="3">
        <v>0</v>
      </c>
      <c r="O16" s="3">
        <f t="shared" si="3"/>
        <v>300</v>
      </c>
      <c r="P16" s="3">
        <v>0</v>
      </c>
      <c r="Q16" s="3">
        <v>0</v>
      </c>
      <c r="R16" s="3">
        <f t="shared" si="4"/>
        <v>0</v>
      </c>
      <c r="S16" s="5">
        <f t="shared" si="5"/>
        <v>300</v>
      </c>
      <c r="T16" s="5">
        <f t="shared" si="6"/>
        <v>300</v>
      </c>
      <c r="U16" s="5">
        <f t="shared" si="7"/>
        <v>600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1500</v>
      </c>
      <c r="E17" s="3">
        <v>600</v>
      </c>
      <c r="F17" s="3">
        <f t="shared" si="0"/>
        <v>2100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f t="shared" si="4"/>
        <v>0</v>
      </c>
      <c r="S17" s="5">
        <f t="shared" si="5"/>
        <v>1500</v>
      </c>
      <c r="T17" s="5">
        <f t="shared" si="6"/>
        <v>600</v>
      </c>
      <c r="U17" s="5">
        <f t="shared" si="7"/>
        <v>2100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300</v>
      </c>
      <c r="E18" s="3">
        <v>0</v>
      </c>
      <c r="F18" s="3">
        <f t="shared" si="0"/>
        <v>300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600</v>
      </c>
      <c r="T18" s="5">
        <f t="shared" si="6"/>
        <v>0</v>
      </c>
      <c r="U18" s="5">
        <f t="shared" si="7"/>
        <v>600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600</v>
      </c>
      <c r="E19" s="3">
        <v>0</v>
      </c>
      <c r="F19" s="3">
        <f t="shared" si="0"/>
        <v>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600</v>
      </c>
      <c r="T19" s="5">
        <f t="shared" si="6"/>
        <v>0</v>
      </c>
      <c r="U19" s="5">
        <f t="shared" si="7"/>
        <v>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300</v>
      </c>
      <c r="H20" s="3">
        <v>0</v>
      </c>
      <c r="I20" s="3">
        <f t="shared" si="1"/>
        <v>300</v>
      </c>
      <c r="J20" s="3">
        <v>0</v>
      </c>
      <c r="K20" s="3">
        <v>300</v>
      </c>
      <c r="L20" s="3">
        <f t="shared" si="2"/>
        <v>300</v>
      </c>
      <c r="M20" s="3">
        <v>0</v>
      </c>
      <c r="N20" s="3">
        <v>300</v>
      </c>
      <c r="O20" s="3">
        <f t="shared" si="3"/>
        <v>300</v>
      </c>
      <c r="P20" s="3">
        <v>600</v>
      </c>
      <c r="Q20" s="3">
        <v>600</v>
      </c>
      <c r="R20" s="3">
        <f t="shared" si="4"/>
        <v>1200</v>
      </c>
      <c r="S20" s="5">
        <f t="shared" si="5"/>
        <v>900</v>
      </c>
      <c r="T20" s="5">
        <f t="shared" si="6"/>
        <v>1200</v>
      </c>
      <c r="U20" s="5">
        <f t="shared" si="7"/>
        <v>2100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300</v>
      </c>
      <c r="Q22" s="3">
        <v>0</v>
      </c>
      <c r="R22" s="3">
        <f t="shared" si="4"/>
        <v>300</v>
      </c>
      <c r="S22" s="5">
        <f t="shared" si="5"/>
        <v>300</v>
      </c>
      <c r="T22" s="5">
        <f t="shared" si="6"/>
        <v>0</v>
      </c>
      <c r="U22" s="5">
        <f t="shared" si="7"/>
        <v>300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3000</v>
      </c>
      <c r="E24" s="5">
        <f t="shared" si="8"/>
        <v>600</v>
      </c>
      <c r="F24" s="5">
        <f t="shared" si="8"/>
        <v>3600</v>
      </c>
      <c r="G24" s="5">
        <f t="shared" si="8"/>
        <v>300</v>
      </c>
      <c r="H24" s="5">
        <f t="shared" si="8"/>
        <v>0</v>
      </c>
      <c r="I24" s="5">
        <f t="shared" si="8"/>
        <v>300</v>
      </c>
      <c r="J24" s="5">
        <v>0</v>
      </c>
      <c r="K24" s="5">
        <f t="shared" si="8"/>
        <v>600</v>
      </c>
      <c r="L24" s="5">
        <f t="shared" si="8"/>
        <v>900</v>
      </c>
      <c r="M24" s="5">
        <f t="shared" si="8"/>
        <v>1500</v>
      </c>
      <c r="N24" s="5">
        <f t="shared" si="8"/>
        <v>300</v>
      </c>
      <c r="O24" s="5">
        <f t="shared" si="8"/>
        <v>1800</v>
      </c>
      <c r="P24" s="5">
        <f t="shared" si="8"/>
        <v>900</v>
      </c>
      <c r="Q24" s="5">
        <f t="shared" si="8"/>
        <v>900</v>
      </c>
      <c r="R24" s="5">
        <f t="shared" si="8"/>
        <v>1800</v>
      </c>
      <c r="S24" s="5">
        <f t="shared" si="5"/>
        <v>5700</v>
      </c>
      <c r="T24" s="5">
        <f t="shared" si="6"/>
        <v>2400</v>
      </c>
      <c r="U24" s="5">
        <f t="shared" si="7"/>
        <v>8100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49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37"/>
      <c r="G3" s="34"/>
      <c r="H3" s="44" t="s">
        <v>8</v>
      </c>
      <c r="I3" s="45"/>
      <c r="J3" s="40"/>
      <c r="K3" s="36" t="s">
        <v>9</v>
      </c>
      <c r="L3" s="40"/>
      <c r="M3" s="34"/>
      <c r="N3" s="44" t="s">
        <v>10</v>
      </c>
      <c r="O3" s="45"/>
      <c r="P3" s="38"/>
      <c r="Q3" s="39" t="s">
        <v>11</v>
      </c>
      <c r="R3" s="41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43"/>
      <c r="G4" s="42"/>
      <c r="H4" s="25" t="s">
        <v>42</v>
      </c>
      <c r="I4" s="33"/>
      <c r="J4" s="33"/>
      <c r="K4" s="25" t="s">
        <v>43</v>
      </c>
      <c r="L4" s="33"/>
      <c r="M4" s="34"/>
      <c r="N4" s="46" t="s">
        <v>44</v>
      </c>
      <c r="O4" s="45"/>
      <c r="P4" s="33"/>
      <c r="Q4" s="47" t="s">
        <v>45</v>
      </c>
      <c r="R4" s="33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1" t="s">
        <v>131</v>
      </c>
      <c r="E5" s="61" t="s">
        <v>132</v>
      </c>
      <c r="F5" s="7" t="s">
        <v>4</v>
      </c>
      <c r="G5" s="61" t="s">
        <v>131</v>
      </c>
      <c r="H5" s="61" t="s">
        <v>132</v>
      </c>
      <c r="I5" s="7" t="s">
        <v>4</v>
      </c>
      <c r="J5" s="61" t="s">
        <v>131</v>
      </c>
      <c r="K5" s="61" t="s">
        <v>132</v>
      </c>
      <c r="L5" s="7" t="s">
        <v>4</v>
      </c>
      <c r="M5" s="61" t="s">
        <v>131</v>
      </c>
      <c r="N5" s="61" t="s">
        <v>132</v>
      </c>
      <c r="O5" s="7" t="s">
        <v>4</v>
      </c>
      <c r="P5" s="61" t="s">
        <v>131</v>
      </c>
      <c r="Q5" s="61" t="s">
        <v>132</v>
      </c>
      <c r="R5" s="7" t="s">
        <v>4</v>
      </c>
      <c r="S5" s="61" t="s">
        <v>134</v>
      </c>
      <c r="T5" s="61" t="s">
        <v>135</v>
      </c>
      <c r="U5" s="7" t="s">
        <v>4</v>
      </c>
      <c r="V5" s="7" t="s">
        <v>5</v>
      </c>
      <c r="W5" s="11"/>
      <c r="X5" s="30"/>
      <c r="Y5" s="30"/>
      <c r="Z5" s="30"/>
      <c r="AA5" s="30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31"/>
      <c r="Y6" s="30"/>
      <c r="Z6" s="30"/>
      <c r="AA6" s="30"/>
    </row>
    <row r="7" spans="1:27" ht="12.75">
      <c r="A7" s="11"/>
      <c r="B7" s="3" t="s">
        <v>56</v>
      </c>
      <c r="C7" s="3" t="s">
        <v>57</v>
      </c>
      <c r="D7" s="3">
        <v>2400</v>
      </c>
      <c r="E7" s="3">
        <v>0</v>
      </c>
      <c r="F7" s="3">
        <f aca="true" t="shared" si="0" ref="F7:F22">SUM(D7:E7)</f>
        <v>2400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0</v>
      </c>
      <c r="R7" s="3">
        <f aca="true" t="shared" si="3" ref="R7:R22">SUM(P7:Q7)</f>
        <v>0</v>
      </c>
      <c r="S7" s="5">
        <f aca="true" t="shared" si="4" ref="S7:T23">D7+G7+J7+M7+P7</f>
        <v>2400</v>
      </c>
      <c r="T7" s="5">
        <f t="shared" si="4"/>
        <v>0</v>
      </c>
      <c r="U7" s="5">
        <f aca="true" t="shared" si="5" ref="U7:U23">S7+T7</f>
        <v>2400</v>
      </c>
      <c r="V7" s="3" t="s">
        <v>57</v>
      </c>
      <c r="W7" s="11"/>
      <c r="X7" s="31"/>
      <c r="Y7" s="30"/>
      <c r="Z7" s="30"/>
      <c r="AA7" s="30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0</v>
      </c>
      <c r="Q8" s="3">
        <v>0</v>
      </c>
      <c r="R8" s="3">
        <f t="shared" si="3"/>
        <v>0</v>
      </c>
      <c r="S8" s="5">
        <f t="shared" si="4"/>
        <v>0</v>
      </c>
      <c r="T8" s="5">
        <f t="shared" si="4"/>
        <v>0</v>
      </c>
      <c r="U8" s="5">
        <f t="shared" si="5"/>
        <v>0</v>
      </c>
      <c r="V8" s="3" t="s">
        <v>59</v>
      </c>
      <c r="W8" s="11"/>
      <c r="X8" s="31"/>
      <c r="Y8" s="30"/>
      <c r="Z8" s="30"/>
      <c r="AA8" s="30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61</v>
      </c>
      <c r="W9" s="11"/>
      <c r="X9" s="31"/>
      <c r="Y9" s="30"/>
      <c r="Z9" s="30"/>
      <c r="AA9" s="30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1"/>
      <c r="Y10" s="30"/>
      <c r="Z10" s="30"/>
      <c r="AA10" s="30"/>
    </row>
    <row r="11" spans="1:27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aca="true" t="shared" si="6" ref="L11:L22">SUM(J11:K11)</f>
        <v>0</v>
      </c>
      <c r="M11" s="3">
        <v>7500</v>
      </c>
      <c r="N11" s="3">
        <v>0</v>
      </c>
      <c r="O11" s="3">
        <f t="shared" si="2"/>
        <v>7500</v>
      </c>
      <c r="P11" s="3">
        <v>0</v>
      </c>
      <c r="Q11" s="3">
        <v>0</v>
      </c>
      <c r="R11" s="3">
        <f t="shared" si="3"/>
        <v>0</v>
      </c>
      <c r="S11" s="5">
        <f t="shared" si="4"/>
        <v>7500</v>
      </c>
      <c r="T11" s="5">
        <f t="shared" si="4"/>
        <v>0</v>
      </c>
      <c r="U11" s="5">
        <f t="shared" si="5"/>
        <v>7500</v>
      </c>
      <c r="V11" s="3" t="s">
        <v>65</v>
      </c>
      <c r="W11" s="11"/>
      <c r="X11" s="31"/>
      <c r="Y11" s="30"/>
      <c r="Z11" s="30"/>
      <c r="AA11" s="30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6"/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0</v>
      </c>
      <c r="U12" s="5">
        <f t="shared" si="5"/>
        <v>0</v>
      </c>
      <c r="V12" s="3" t="s">
        <v>67</v>
      </c>
      <c r="W12" s="11"/>
      <c r="X12" s="31"/>
      <c r="Y12" s="30"/>
      <c r="Z12" s="30"/>
      <c r="AA12" s="30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69</v>
      </c>
      <c r="W13" s="11"/>
      <c r="X13" s="31"/>
      <c r="Y13" s="30"/>
      <c r="Z13" s="30"/>
      <c r="AA13" s="30"/>
    </row>
    <row r="14" spans="1:27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71</v>
      </c>
      <c r="W14" s="11"/>
      <c r="X14" s="31"/>
      <c r="Y14" s="30"/>
      <c r="Z14" s="30"/>
      <c r="AA14" s="30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7200</v>
      </c>
      <c r="L15" s="3">
        <f t="shared" si="6"/>
        <v>7200</v>
      </c>
      <c r="M15" s="3">
        <v>7500</v>
      </c>
      <c r="N15" s="3">
        <v>0</v>
      </c>
      <c r="O15" s="3">
        <f t="shared" si="2"/>
        <v>7500</v>
      </c>
      <c r="P15" s="3">
        <v>0</v>
      </c>
      <c r="Q15" s="3">
        <v>0</v>
      </c>
      <c r="R15" s="3">
        <f t="shared" si="3"/>
        <v>0</v>
      </c>
      <c r="S15" s="5">
        <f t="shared" si="4"/>
        <v>7500</v>
      </c>
      <c r="T15" s="5">
        <f t="shared" si="4"/>
        <v>7200</v>
      </c>
      <c r="U15" s="5">
        <f t="shared" si="5"/>
        <v>14700</v>
      </c>
      <c r="V15" s="3" t="s">
        <v>73</v>
      </c>
      <c r="W15" s="11"/>
      <c r="X15" s="31"/>
      <c r="Y15" s="30"/>
      <c r="Z15" s="30"/>
      <c r="AA15" s="30"/>
    </row>
    <row r="16" spans="1:27" ht="12.75">
      <c r="A16" s="11"/>
      <c r="B16" s="3" t="s">
        <v>74</v>
      </c>
      <c r="C16" s="3" t="s">
        <v>75</v>
      </c>
      <c r="D16" s="3">
        <v>12000</v>
      </c>
      <c r="E16" s="3">
        <v>4800</v>
      </c>
      <c r="F16" s="3">
        <f t="shared" si="0"/>
        <v>16800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12000</v>
      </c>
      <c r="T16" s="5">
        <f t="shared" si="4"/>
        <v>4800</v>
      </c>
      <c r="U16" s="5">
        <f t="shared" si="5"/>
        <v>16800</v>
      </c>
      <c r="V16" s="3" t="s">
        <v>75</v>
      </c>
      <c r="W16" s="11"/>
      <c r="X16" s="31"/>
      <c r="Y16" s="30"/>
      <c r="Z16" s="30"/>
      <c r="AA16" s="30"/>
    </row>
    <row r="17" spans="1:27" ht="12.75">
      <c r="A17" s="11"/>
      <c r="B17" s="3" t="s">
        <v>76</v>
      </c>
      <c r="C17" s="3" t="s">
        <v>77</v>
      </c>
      <c r="D17" s="3">
        <v>2400</v>
      </c>
      <c r="E17" s="3">
        <v>0</v>
      </c>
      <c r="F17" s="3">
        <f t="shared" si="0"/>
        <v>2400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7500</v>
      </c>
      <c r="N17" s="3">
        <v>0</v>
      </c>
      <c r="O17" s="3">
        <f t="shared" si="2"/>
        <v>7500</v>
      </c>
      <c r="P17" s="3">
        <v>0</v>
      </c>
      <c r="Q17" s="3">
        <v>0</v>
      </c>
      <c r="R17" s="3">
        <f t="shared" si="3"/>
        <v>0</v>
      </c>
      <c r="S17" s="5">
        <f t="shared" si="4"/>
        <v>9900</v>
      </c>
      <c r="T17" s="5">
        <f t="shared" si="4"/>
        <v>0</v>
      </c>
      <c r="U17" s="5">
        <f t="shared" si="5"/>
        <v>9900</v>
      </c>
      <c r="V17" s="3" t="s">
        <v>77</v>
      </c>
      <c r="W17" s="11"/>
      <c r="X17" s="31"/>
      <c r="Y17" s="30"/>
      <c r="Z17" s="30"/>
      <c r="AA17" s="30"/>
    </row>
    <row r="18" spans="1:27" ht="12.75">
      <c r="A18" s="11"/>
      <c r="B18" s="3" t="s">
        <v>78</v>
      </c>
      <c r="C18" s="3" t="s">
        <v>79</v>
      </c>
      <c r="D18" s="3">
        <v>4800</v>
      </c>
      <c r="E18" s="3">
        <v>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4800</v>
      </c>
      <c r="T18" s="5">
        <f t="shared" si="4"/>
        <v>0</v>
      </c>
      <c r="U18" s="5">
        <f t="shared" si="5"/>
        <v>4800</v>
      </c>
      <c r="V18" s="3" t="s">
        <v>79</v>
      </c>
      <c r="W18" s="11"/>
      <c r="X18" s="31"/>
      <c r="Y18" s="30"/>
      <c r="Z18" s="30"/>
      <c r="AA18" s="30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5400</v>
      </c>
      <c r="H19" s="3">
        <v>0</v>
      </c>
      <c r="I19" s="3">
        <f t="shared" si="1"/>
        <v>5400</v>
      </c>
      <c r="J19" s="3">
        <v>0</v>
      </c>
      <c r="K19" s="3">
        <v>7200</v>
      </c>
      <c r="L19" s="3">
        <f t="shared" si="6"/>
        <v>7200</v>
      </c>
      <c r="M19" s="3">
        <v>0</v>
      </c>
      <c r="N19" s="3">
        <v>7500</v>
      </c>
      <c r="O19" s="3">
        <f t="shared" si="2"/>
        <v>7500</v>
      </c>
      <c r="P19" s="3">
        <v>16800</v>
      </c>
      <c r="Q19" s="3">
        <v>16800</v>
      </c>
      <c r="R19" s="3">
        <f t="shared" si="3"/>
        <v>33600</v>
      </c>
      <c r="S19" s="5">
        <f t="shared" si="4"/>
        <v>22200</v>
      </c>
      <c r="T19" s="5">
        <f t="shared" si="4"/>
        <v>31500</v>
      </c>
      <c r="U19" s="5">
        <f t="shared" si="5"/>
        <v>53700</v>
      </c>
      <c r="V19" s="3" t="s">
        <v>81</v>
      </c>
      <c r="W19" s="11"/>
      <c r="X19" s="31"/>
      <c r="Y19" s="30"/>
      <c r="Z19" s="30"/>
      <c r="AA19" s="30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 t="s">
        <v>83</v>
      </c>
      <c r="W20" s="11"/>
      <c r="X20" s="31"/>
      <c r="Y20" s="30"/>
      <c r="Z20" s="30"/>
      <c r="AA20" s="30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8400</v>
      </c>
      <c r="Q21" s="3">
        <v>0</v>
      </c>
      <c r="R21" s="3">
        <f t="shared" si="3"/>
        <v>8400</v>
      </c>
      <c r="S21" s="5">
        <f t="shared" si="4"/>
        <v>8400</v>
      </c>
      <c r="T21" s="5">
        <f t="shared" si="4"/>
        <v>0</v>
      </c>
      <c r="U21" s="5">
        <f t="shared" si="5"/>
        <v>8400</v>
      </c>
      <c r="V21" s="3" t="s">
        <v>85</v>
      </c>
      <c r="W21" s="11"/>
      <c r="X21" s="31"/>
      <c r="Y21" s="30"/>
      <c r="Z21" s="30"/>
      <c r="AA21" s="30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1"/>
      <c r="Y22" s="30"/>
      <c r="Z22" s="30"/>
      <c r="AA22" s="30"/>
    </row>
    <row r="23" spans="1:27" ht="12.75">
      <c r="A23" s="11"/>
      <c r="B23" s="3"/>
      <c r="C23" s="5" t="s">
        <v>12</v>
      </c>
      <c r="D23" s="5">
        <f aca="true" t="shared" si="7" ref="D23:R23">SUM(D6:D22)</f>
        <v>21600</v>
      </c>
      <c r="E23" s="5">
        <f t="shared" si="7"/>
        <v>4800</v>
      </c>
      <c r="F23" s="5">
        <f t="shared" si="7"/>
        <v>26400</v>
      </c>
      <c r="G23" s="5">
        <f t="shared" si="7"/>
        <v>5400</v>
      </c>
      <c r="H23" s="5">
        <f t="shared" si="7"/>
        <v>0</v>
      </c>
      <c r="I23" s="5">
        <f t="shared" si="7"/>
        <v>5400</v>
      </c>
      <c r="J23" s="5">
        <v>0</v>
      </c>
      <c r="K23" s="5">
        <f t="shared" si="7"/>
        <v>14400</v>
      </c>
      <c r="L23" s="5">
        <f t="shared" si="7"/>
        <v>14400</v>
      </c>
      <c r="M23" s="5">
        <f t="shared" si="7"/>
        <v>22500</v>
      </c>
      <c r="N23" s="5">
        <f t="shared" si="7"/>
        <v>7500</v>
      </c>
      <c r="O23" s="5">
        <f t="shared" si="7"/>
        <v>30000</v>
      </c>
      <c r="P23" s="5">
        <f t="shared" si="7"/>
        <v>25200</v>
      </c>
      <c r="Q23" s="5">
        <f t="shared" si="7"/>
        <v>16800</v>
      </c>
      <c r="R23" s="5">
        <f t="shared" si="7"/>
        <v>42000</v>
      </c>
      <c r="S23" s="5">
        <f t="shared" si="4"/>
        <v>74700</v>
      </c>
      <c r="T23" s="5">
        <f t="shared" si="4"/>
        <v>43500</v>
      </c>
      <c r="U23" s="5">
        <f t="shared" si="5"/>
        <v>118200</v>
      </c>
      <c r="V23" s="5" t="s">
        <v>12</v>
      </c>
      <c r="W23" s="11"/>
      <c r="X23" s="31"/>
      <c r="Y23" s="30"/>
      <c r="Z23" s="30"/>
      <c r="AA23" s="30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0"/>
      <c r="Y24" s="30"/>
      <c r="Z24" s="30"/>
      <c r="AA24" s="30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139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131</v>
      </c>
      <c r="E5" s="59" t="s">
        <v>132</v>
      </c>
      <c r="F5" s="32"/>
      <c r="G5" s="59" t="s">
        <v>131</v>
      </c>
      <c r="H5" s="59" t="s">
        <v>132</v>
      </c>
      <c r="I5" s="12"/>
      <c r="J5" s="59" t="s">
        <v>131</v>
      </c>
      <c r="K5" s="59" t="s">
        <v>132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421875" style="0" customWidth="1"/>
  </cols>
  <sheetData>
    <row r="1" spans="3:21" ht="15.75">
      <c r="C1" s="69" t="s">
        <v>139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136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137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spans="1:4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.75">
      <c r="A9" s="11"/>
      <c r="B9" s="11"/>
      <c r="C9" s="11"/>
      <c r="D9" s="33"/>
      <c r="E9" s="33"/>
      <c r="F9" s="33"/>
      <c r="G9" s="33"/>
      <c r="H9" s="33"/>
      <c r="I9" s="33"/>
      <c r="J9" s="33"/>
      <c r="K9" s="49" t="s">
        <v>53</v>
      </c>
      <c r="L9" s="33"/>
      <c r="M9" s="33"/>
      <c r="N9" s="33"/>
      <c r="O9" s="33"/>
      <c r="P9" s="33"/>
      <c r="Q9" s="33"/>
      <c r="R9" s="3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1"/>
      <c r="D10" s="33"/>
      <c r="E10" s="36" t="s">
        <v>6</v>
      </c>
      <c r="F10" s="37"/>
      <c r="G10" s="34"/>
      <c r="H10" s="44" t="s">
        <v>8</v>
      </c>
      <c r="I10" s="45"/>
      <c r="J10" s="40"/>
      <c r="K10" s="36" t="s">
        <v>9</v>
      </c>
      <c r="L10" s="40"/>
      <c r="M10" s="34"/>
      <c r="N10" s="44" t="s">
        <v>10</v>
      </c>
      <c r="O10" s="45"/>
      <c r="P10" s="38"/>
      <c r="Q10" s="39" t="s">
        <v>11</v>
      </c>
      <c r="R10" s="4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5"/>
      <c r="E11" s="25" t="s">
        <v>7</v>
      </c>
      <c r="F11" s="43"/>
      <c r="G11" s="42"/>
      <c r="H11" s="25" t="s">
        <v>42</v>
      </c>
      <c r="I11" s="33"/>
      <c r="J11" s="33"/>
      <c r="K11" s="25" t="s">
        <v>43</v>
      </c>
      <c r="L11" s="33"/>
      <c r="M11" s="34"/>
      <c r="N11" s="46" t="s">
        <v>44</v>
      </c>
      <c r="O11" s="45"/>
      <c r="P11" s="33"/>
      <c r="Q11" s="47" t="s">
        <v>45</v>
      </c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38.25">
      <c r="A12" s="11"/>
      <c r="B12" s="7" t="s">
        <v>0</v>
      </c>
      <c r="C12" s="7" t="s">
        <v>114</v>
      </c>
      <c r="D12" s="61" t="s">
        <v>131</v>
      </c>
      <c r="E12" s="61" t="s">
        <v>132</v>
      </c>
      <c r="F12" s="7" t="s">
        <v>4</v>
      </c>
      <c r="G12" s="61" t="s">
        <v>131</v>
      </c>
      <c r="H12" s="61" t="s">
        <v>132</v>
      </c>
      <c r="I12" s="7" t="s">
        <v>4</v>
      </c>
      <c r="J12" s="61" t="s">
        <v>131</v>
      </c>
      <c r="K12" s="61" t="s">
        <v>132</v>
      </c>
      <c r="L12" s="7" t="s">
        <v>4</v>
      </c>
      <c r="M12" s="61" t="s">
        <v>131</v>
      </c>
      <c r="N12" s="61" t="s">
        <v>132</v>
      </c>
      <c r="O12" s="7" t="s">
        <v>4</v>
      </c>
      <c r="P12" s="61" t="s">
        <v>131</v>
      </c>
      <c r="Q12" s="61" t="s">
        <v>132</v>
      </c>
      <c r="R12" s="7" t="s">
        <v>4</v>
      </c>
      <c r="S12" s="61" t="s">
        <v>134</v>
      </c>
      <c r="T12" s="61" t="s">
        <v>135</v>
      </c>
      <c r="U12" s="7" t="s">
        <v>4</v>
      </c>
      <c r="V12" s="7" t="s">
        <v>114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3">
        <v>1203</v>
      </c>
      <c r="C13" s="3" t="s">
        <v>130</v>
      </c>
      <c r="D13" s="3">
        <v>0</v>
      </c>
      <c r="E13" s="3">
        <v>0</v>
      </c>
      <c r="F13" s="3">
        <f>SUM(D13:E13)</f>
        <v>0</v>
      </c>
      <c r="G13" s="3">
        <v>0</v>
      </c>
      <c r="H13" s="3">
        <v>0</v>
      </c>
      <c r="I13" s="3">
        <f>SUM(G13:H13)</f>
        <v>0</v>
      </c>
      <c r="J13" s="3">
        <v>0</v>
      </c>
      <c r="K13" s="3">
        <v>0</v>
      </c>
      <c r="L13" s="3">
        <f>SUM(J13:K13)</f>
        <v>0</v>
      </c>
      <c r="M13" s="3">
        <v>7500</v>
      </c>
      <c r="N13" s="3">
        <v>0</v>
      </c>
      <c r="O13" s="3">
        <f>SUM(M13:N13)</f>
        <v>7500</v>
      </c>
      <c r="P13" s="3">
        <v>0</v>
      </c>
      <c r="Q13" s="3">
        <v>0</v>
      </c>
      <c r="R13" s="3">
        <f>SUM(P13:Q13)</f>
        <v>0</v>
      </c>
      <c r="S13" s="5">
        <f>D13+G13+J13+M13+P13</f>
        <v>7500</v>
      </c>
      <c r="T13" s="5">
        <f>E13+H13+K13+N13+Q13</f>
        <v>0</v>
      </c>
      <c r="U13" s="5">
        <f>S13+T13</f>
        <v>7500</v>
      </c>
      <c r="V13" s="3" t="s">
        <v>130</v>
      </c>
      <c r="W13" s="11" t="s">
        <v>133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aca="true" t="shared" si="0" ref="F14:F38">SUM(D14:E14)</f>
        <v>0</v>
      </c>
      <c r="G14" s="3">
        <v>0</v>
      </c>
      <c r="H14" s="3">
        <v>0</v>
      </c>
      <c r="I14" s="3">
        <f aca="true" t="shared" si="1" ref="I14:I26"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 aca="true" t="shared" si="2" ref="O14:O38">SUM(M14:N14)</f>
        <v>0</v>
      </c>
      <c r="P14" s="3">
        <v>0</v>
      </c>
      <c r="Q14" s="3">
        <v>0</v>
      </c>
      <c r="R14" s="3">
        <f aca="true" t="shared" si="3" ref="R14:R38">SUM(P14:Q14)</f>
        <v>0</v>
      </c>
      <c r="S14" s="5">
        <f aca="true" t="shared" si="4" ref="S14:T39">D14+G14+J14+M14+P14</f>
        <v>0</v>
      </c>
      <c r="T14" s="5">
        <f t="shared" si="4"/>
        <v>0</v>
      </c>
      <c r="U14" s="5">
        <f aca="true" t="shared" si="5" ref="U14:U39">S14+T14</f>
        <v>0</v>
      </c>
      <c r="V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aca="true" t="shared" si="6" ref="L18:L38"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aca="true" t="shared" si="7" ref="F29:F37">SUM(D29:E29)</f>
        <v>0</v>
      </c>
      <c r="G29" s="3">
        <v>0</v>
      </c>
      <c r="H29" s="3">
        <v>0</v>
      </c>
      <c r="I29" s="3">
        <f aca="true" t="shared" si="8" ref="I29:I37">SUM(G29:H29)</f>
        <v>0</v>
      </c>
      <c r="J29" s="3">
        <v>0</v>
      </c>
      <c r="K29" s="3">
        <v>0</v>
      </c>
      <c r="L29" s="3">
        <f aca="true" t="shared" si="9" ref="L29:L37"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>SUM(D33:E33)</f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aca="true" t="shared" si="10" ref="S33:T35">D33+G33+J33+M33+P33</f>
        <v>0</v>
      </c>
      <c r="T33" s="5">
        <f t="shared" si="10"/>
        <v>0</v>
      </c>
      <c r="U33" s="5">
        <f>S33+T33</f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10"/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5" t="s">
        <v>12</v>
      </c>
      <c r="D39" s="5">
        <f aca="true" t="shared" si="11" ref="D39:R39">SUM(D13:D38)</f>
        <v>0</v>
      </c>
      <c r="E39" s="5">
        <f t="shared" si="11"/>
        <v>0</v>
      </c>
      <c r="F39" s="5">
        <f t="shared" si="11"/>
        <v>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7500</v>
      </c>
      <c r="N39" s="5">
        <f t="shared" si="11"/>
        <v>0</v>
      </c>
      <c r="O39" s="5">
        <f t="shared" si="11"/>
        <v>7500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4"/>
        <v>7500</v>
      </c>
      <c r="T39" s="5">
        <f t="shared" si="4"/>
        <v>0</v>
      </c>
      <c r="U39" s="5">
        <f t="shared" si="5"/>
        <v>7500</v>
      </c>
      <c r="V39" s="5" t="s">
        <v>12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</sheetData>
  <sheetProtection/>
  <mergeCells count="4"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2007-09-24T13:13:17Z</dcterms:modified>
  <cp:category/>
  <cp:version/>
  <cp:contentType/>
  <cp:contentStatus/>
</cp:coreProperties>
</file>