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<sst xmlns="http://schemas.openxmlformats.org/spreadsheetml/2006/main" count="383" uniqueCount="139">
  <si>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</si>
  <si>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</si>
  <si>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</si>
  <si>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</si>
  <si>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</si>
  <si>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</si>
  <si>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</si>
  <si>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</si>
  <si>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</si>
  <si>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</si>
  <si>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</si>
  <si>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</si>
  <si>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</si>
  <si>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</si>
  <si>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</si>
  <si>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</si>
  <si>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</si>
  <si>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</si>
  <si>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</si>
  <si>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</si>
  <si>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</si>
  <si>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</si>
  <si>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</si>
  <si>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</si>
  <si>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</si>
  <si>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</si>
  <si>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</si>
  <si>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</si>
  <si>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</si>
  <si>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</si>
  <si>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</si>
  <si>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</si>
  <si>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</si>
  <si>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</si>
  <si>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</si>
  <si>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</si>
  <si>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</si>
  <si>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</si>
  <si>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</si>
  <si>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</si>
  <si>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</si>
  <si>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</si>
  <si>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</si>
  <si>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</si>
  <si>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</si>
  <si>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</si>
  <si>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</si>
  <si>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</si>
  <si>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</si>
  <si>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</si>
  <si>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</si>
  <si>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</si>
  <si>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</si>
  <si>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</si>
  <si>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</si>
  <si>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</si>
  <si>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</si>
  <si>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</si>
  <si>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</si>
  <si>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</si>
  <si>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</si>
  <si>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</si>
  <si>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</si>
  <si>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</si>
  <si>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</si>
  <si>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</si>
  <si>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</si>
  <si>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</si>
  <si>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</si>
  <si>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</si>
  <si>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</si>
  <si>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</si>
  <si>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</si>
  <si>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</si>
  <si>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</si>
  <si>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</si>
  <si>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</si>
  <si>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</si>
  <si>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</si>
  <si>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</si>
  <si>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</si>
  <si>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</si>
  <si>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</si>
  <si>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</si>
  <si>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</si>
  <si>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</si>
  <si>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</si>
  <si>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</si>
  <si>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</si>
  <si>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</si>
  <si>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</si>
  <si>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</si>
  <si>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</si>
  <si>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</si>
  <si>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</si>
  <si>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</si>
  <si>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</si>
  <si>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</si>
  <si>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</si>
  <si>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</si>
  <si>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</si>
  <si>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</si>
  <si>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</si>
  <si>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</si>
  <si>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</si>
  <si>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</si>
  <si>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</si>
  <si>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</si>
  <si>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</si>
  <si>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</si>
  <si>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</si>
  <si>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</si>
  <si>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</si>
  <si>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</si>
  <si>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</si>
  <si>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</si>
  <si>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</si>
  <si>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</si>
  <si>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</si>
  <si>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</si>
  <si>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</si>
  <si>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</si>
  <si>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</si>
  <si>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</si>
  <si>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</si>
  <si>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</si>
  <si>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</si>
  <si>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</si>
  <si>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</si>
  <si>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</si>
  <si>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1203 - Gasohol, Gasoline, Motor spirit, Petrol</t>
  </si>
  <si>
    <t>EAST-BOUND</t>
  </si>
  <si>
    <t>WEST-BOUND</t>
  </si>
  <si>
    <t>-</t>
  </si>
  <si>
    <t>EAST-BOUND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</si>
  <si>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</si>
  <si>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</si>
  <si>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is summarised from the following:</t>
  </si>
  <si>
    <t>052-R614-R33-Wartberg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</si>
</sst>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45.599998474121094</c:v>
                </c:pt>
                <c:pt idx="1">
                  <c:v>31.200000762939453</c:v>
                </c:pt>
                <c:pt idx="2">
                  <c:v>1.600000023841858</c:v>
                </c:pt>
                <c:pt idx="3">
                  <c:v>0.800000011920929</c:v>
                </c:pt>
                <c:pt idx="4">
                  <c:v>16</c:v>
                </c:pt>
                <c:pt idx="5">
                  <c:v>4</c:v>
                </c:pt>
                <c:pt idx="6">
                  <c:v>0.800000011920929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51.85200119018555</c:v>
                </c:pt>
                <c:pt idx="1">
                  <c:v>20.988000869750977</c:v>
                </c:pt>
                <c:pt idx="2">
                  <c:v>0</c:v>
                </c:pt>
                <c:pt idx="3">
                  <c:v>3.7039999961853027</c:v>
                </c:pt>
                <c:pt idx="4">
                  <c:v>16.048999786376953</c:v>
                </c:pt>
                <c:pt idx="5">
                  <c:v>3.7039999961853027</c:v>
                </c:pt>
                <c:pt idx="6">
                  <c:v>3.7039999961853027</c:v>
                </c:pt>
              </c:numCache>
            </c:numRef>
          </c:val>
        </c:ser>
        <c:axId val="66508146"/>
        <c:axId val="61702403"/>
      </c:barChart>
      <c:catAx>
        <c:axId val="66508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8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125"/>
          <c:y val="0.12525"/>
          <c:w val="0.320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Group'!$D$19:$D$23</c:f>
              <c:numCache>
                <c:ptCount val="5"/>
                <c:pt idx="0">
                  <c:v>58.20899963378906</c:v>
                </c:pt>
                <c:pt idx="1">
                  <c:v>2.984999895095825</c:v>
                </c:pt>
                <c:pt idx="2">
                  <c:v>1.4930000305175781</c:v>
                </c:pt>
                <c:pt idx="3">
                  <c:v>29.85099983215332</c:v>
                </c:pt>
                <c:pt idx="4">
                  <c:v>7.4629998207092285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Group'!$E$19:$E$23</c:f>
              <c:numCache>
                <c:ptCount val="5"/>
                <c:pt idx="0">
                  <c:v>47.22200012207031</c:v>
                </c:pt>
                <c:pt idx="1">
                  <c:v>0</c:v>
                </c:pt>
                <c:pt idx="2">
                  <c:v>8.333000183105469</c:v>
                </c:pt>
                <c:pt idx="3">
                  <c:v>36.111000061035156</c:v>
                </c:pt>
                <c:pt idx="4">
                  <c:v>8.333000183105469</c:v>
                </c:pt>
              </c:numCache>
            </c:numRef>
          </c:val>
        </c:ser>
        <c:axId val="18450716"/>
        <c:axId val="31838717"/>
      </c:barChart>
      <c:catAx>
        <c:axId val="1845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0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25"/>
          <c:y val="0.125"/>
          <c:w val="0.291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0</c:v>
                </c:pt>
                <c:pt idx="1">
                  <c:v>2.984999895095825</c:v>
                </c:pt>
                <c:pt idx="2">
                  <c:v>13.432999610900879</c:v>
                </c:pt>
                <c:pt idx="3">
                  <c:v>5.96999979019165</c:v>
                </c:pt>
                <c:pt idx="4">
                  <c:v>1.4930000305175781</c:v>
                </c:pt>
                <c:pt idx="5">
                  <c:v>0</c:v>
                </c:pt>
                <c:pt idx="6">
                  <c:v>8.954999923706055</c:v>
                </c:pt>
                <c:pt idx="7">
                  <c:v>37.3129997253418</c:v>
                </c:pt>
                <c:pt idx="8">
                  <c:v>25.37299919128418</c:v>
                </c:pt>
                <c:pt idx="9">
                  <c:v>0</c:v>
                </c:pt>
                <c:pt idx="10">
                  <c:v>4.478000164031982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0</c:v>
                </c:pt>
                <c:pt idx="1">
                  <c:v>5.556000232696533</c:v>
                </c:pt>
                <c:pt idx="2">
                  <c:v>13.888999938964844</c:v>
                </c:pt>
                <c:pt idx="3">
                  <c:v>11.111000061035156</c:v>
                </c:pt>
                <c:pt idx="4">
                  <c:v>0</c:v>
                </c:pt>
                <c:pt idx="5">
                  <c:v>0</c:v>
                </c:pt>
                <c:pt idx="6">
                  <c:v>5.556000232696533</c:v>
                </c:pt>
                <c:pt idx="7">
                  <c:v>30.555999755859375</c:v>
                </c:pt>
                <c:pt idx="8">
                  <c:v>30.555999755859375</c:v>
                </c:pt>
                <c:pt idx="9">
                  <c:v>0</c:v>
                </c:pt>
                <c:pt idx="10">
                  <c:v>2.7780001163482666</c:v>
                </c:pt>
                <c:pt idx="11">
                  <c:v>0</c:v>
                </c:pt>
              </c:numCache>
            </c:numRef>
          </c:val>
        </c:ser>
        <c:axId val="18112998"/>
        <c:axId val="28799255"/>
      </c:barChart>
      <c:catAx>
        <c:axId val="1811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9255"/>
        <c:crosses val="autoZero"/>
        <c:auto val="1"/>
        <c:lblOffset val="100"/>
        <c:tickLblSkip val="1"/>
        <c:noMultiLvlLbl val="0"/>
      </c:catAx>
      <c:valAx>
        <c:axId val="2879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1225"/>
          <c:w val="0.341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10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6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7866704"/>
        <c:axId val="51038289"/>
      </c:lineChart>
      <c:catAx>
        <c:axId val="5786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8289"/>
        <c:crosses val="autoZero"/>
        <c:auto val="1"/>
        <c:lblOffset val="100"/>
        <c:tickLblSkip val="1"/>
        <c:noMultiLvlLbl val="0"/>
      </c:catAx>
      <c:valAx>
        <c:axId val="5103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025"/>
          <c:y val="0.12475"/>
          <c:w val="0.428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1.4930000305175781</c:v>
                </c:pt>
                <c:pt idx="2">
                  <c:v>0</c:v>
                </c:pt>
                <c:pt idx="3">
                  <c:v>1.4930000305175781</c:v>
                </c:pt>
                <c:pt idx="4">
                  <c:v>4.478000164031982</c:v>
                </c:pt>
                <c:pt idx="5">
                  <c:v>2.984999895095825</c:v>
                </c:pt>
                <c:pt idx="6">
                  <c:v>0</c:v>
                </c:pt>
                <c:pt idx="7">
                  <c:v>0</c:v>
                </c:pt>
                <c:pt idx="8">
                  <c:v>2.984999895095825</c:v>
                </c:pt>
                <c:pt idx="9">
                  <c:v>5.96999979019165</c:v>
                </c:pt>
                <c:pt idx="10">
                  <c:v>11.9399995803833</c:v>
                </c:pt>
                <c:pt idx="11">
                  <c:v>37.3129997253418</c:v>
                </c:pt>
                <c:pt idx="12">
                  <c:v>17.90999984741211</c:v>
                </c:pt>
                <c:pt idx="13">
                  <c:v>11.9399995803833</c:v>
                </c:pt>
                <c:pt idx="14">
                  <c:v>1.4930000305175781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11.111000061035156</c:v>
                </c:pt>
                <c:pt idx="5">
                  <c:v>5.556000232696533</c:v>
                </c:pt>
                <c:pt idx="6">
                  <c:v>2.7780001163482666</c:v>
                </c:pt>
                <c:pt idx="7">
                  <c:v>0</c:v>
                </c:pt>
                <c:pt idx="8">
                  <c:v>2.7780001163482666</c:v>
                </c:pt>
                <c:pt idx="9">
                  <c:v>0</c:v>
                </c:pt>
                <c:pt idx="10">
                  <c:v>19.444000244140625</c:v>
                </c:pt>
                <c:pt idx="11">
                  <c:v>30.555999755859375</c:v>
                </c:pt>
                <c:pt idx="12">
                  <c:v>0</c:v>
                </c:pt>
                <c:pt idx="13">
                  <c:v>19.444000244140625</c:v>
                </c:pt>
                <c:pt idx="14">
                  <c:v>5.556000232696533</c:v>
                </c:pt>
                <c:pt idx="15">
                  <c:v>2.7780001163482666</c:v>
                </c:pt>
                <c:pt idx="16">
                  <c:v>0</c:v>
                </c:pt>
              </c:numCache>
            </c:numRef>
          </c:val>
        </c:ser>
        <c:axId val="56691418"/>
        <c:axId val="40460715"/>
      </c:barChart>
      <c:catAx>
        <c:axId val="56691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0715"/>
        <c:crosses val="autoZero"/>
        <c:auto val="1"/>
        <c:lblOffset val="100"/>
        <c:tickLblSkip val="1"/>
        <c:noMultiLvlLbl val="0"/>
      </c:catAx>
      <c:valAx>
        <c:axId val="40460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1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225"/>
          <c:y val="0.11825"/>
          <c:w val="0.3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2.524</c:v>
                </c:pt>
                <c:pt idx="2">
                  <c:v>0</c:v>
                </c:pt>
                <c:pt idx="3">
                  <c:v>1.893</c:v>
                </c:pt>
                <c:pt idx="4">
                  <c:v>0</c:v>
                </c:pt>
                <c:pt idx="5">
                  <c:v>3.47</c:v>
                </c:pt>
                <c:pt idx="6">
                  <c:v>0</c:v>
                </c:pt>
                <c:pt idx="7">
                  <c:v>0</c:v>
                </c:pt>
                <c:pt idx="8">
                  <c:v>5.258</c:v>
                </c:pt>
                <c:pt idx="9">
                  <c:v>8.728</c:v>
                </c:pt>
                <c:pt idx="10">
                  <c:v>14.932</c:v>
                </c:pt>
                <c:pt idx="11">
                  <c:v>24.606</c:v>
                </c:pt>
                <c:pt idx="12">
                  <c:v>15.457</c:v>
                </c:pt>
                <c:pt idx="13">
                  <c:v>20.505</c:v>
                </c:pt>
                <c:pt idx="14">
                  <c:v>2.629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5.989</c:v>
                </c:pt>
                <c:pt idx="6">
                  <c:v>4.537</c:v>
                </c:pt>
                <c:pt idx="7">
                  <c:v>0</c:v>
                </c:pt>
                <c:pt idx="8">
                  <c:v>5.082</c:v>
                </c:pt>
                <c:pt idx="9">
                  <c:v>0</c:v>
                </c:pt>
                <c:pt idx="10">
                  <c:v>25.953</c:v>
                </c:pt>
                <c:pt idx="11">
                  <c:v>19.056</c:v>
                </c:pt>
                <c:pt idx="12">
                  <c:v>0</c:v>
                </c:pt>
                <c:pt idx="13">
                  <c:v>25.59</c:v>
                </c:pt>
                <c:pt idx="14">
                  <c:v>8.711</c:v>
                </c:pt>
                <c:pt idx="15">
                  <c:v>5.082</c:v>
                </c:pt>
                <c:pt idx="16">
                  <c:v>0</c:v>
                </c:pt>
              </c:numCache>
            </c:numRef>
          </c:val>
        </c:ser>
        <c:axId val="28602116"/>
        <c:axId val="56092453"/>
      </c:barChart>
      <c:catAx>
        <c:axId val="28602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2453"/>
        <c:crosses val="autoZero"/>
        <c:auto val="1"/>
        <c:lblOffset val="100"/>
        <c:tickLblSkip val="1"/>
        <c:noMultiLvlLbl val="0"/>
      </c:catAx>
      <c:valAx>
        <c:axId val="5609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2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5"/>
          <c:y val="0.123"/>
          <c:w val="0.320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600</c:v>
                </c:pt>
                <c:pt idx="4">
                  <c:v>900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300</c:v>
                </c:pt>
                <c:pt idx="1">
                  <c:v>1200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070030"/>
        <c:axId val="47194815"/>
      </c:barChart>
      <c:catAx>
        <c:axId val="3507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4815"/>
        <c:crosses val="autoZero"/>
        <c:auto val="1"/>
        <c:lblOffset val="100"/>
        <c:tickLblSkip val="1"/>
        <c:noMultiLvlLbl val="0"/>
      </c:catAx>
      <c:valAx>
        <c:axId val="4719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0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6"/>
          <c:y val="0.11375"/>
          <c:w val="0.338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952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952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8572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5715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5715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1430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 t="s">
        <v>138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s="60" customFormat="1" ht="25.5">
      <c r="A5" s="58"/>
      <c r="B5" s="59" t="s">
        <v>0</v>
      </c>
      <c r="C5" s="59" t="s">
        <v>2</v>
      </c>
      <c r="D5" s="59" t="s">
        <v>131</v>
      </c>
      <c r="E5" s="59" t="s">
        <v>132</v>
      </c>
      <c r="F5" s="58"/>
      <c r="G5" s="58"/>
      <c r="H5" s="58"/>
      <c r="I5" s="58"/>
      <c r="J5" s="58"/>
      <c r="K5" s="58"/>
      <c r="L5" s="58"/>
    </row>
    <row r="6" spans="1:12" ht="12.75">
      <c r="A6" s="11"/>
      <c r="B6" s="20" t="s">
        <v>88</v>
      </c>
      <c r="C6" s="20" t="s">
        <v>89</v>
      </c>
      <c r="D6" s="21">
        <v>45.599998474121094</v>
      </c>
      <c r="E6" s="21">
        <v>51.85200119018555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31.200000762939453</v>
      </c>
      <c r="E7" s="21">
        <v>20.988000869750977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1.600000023841858</v>
      </c>
      <c r="E8" s="21">
        <v>0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0.800000011920929</v>
      </c>
      <c r="E9" s="21">
        <v>3.7039999961853027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16</v>
      </c>
      <c r="E10" s="21">
        <v>16.048999786376953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4</v>
      </c>
      <c r="E11" s="21">
        <v>3.7039999961853027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0.800000011920929</v>
      </c>
      <c r="E12" s="21">
        <v>3.7039999961853027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99.99999928474426</v>
      </c>
      <c r="E13" s="23">
        <f>SUM(E6:E12)</f>
        <v>100.00100183486938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9" t="s">
        <v>131</v>
      </c>
      <c r="E18" s="59" t="s">
        <v>132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58.20899963378906</v>
      </c>
      <c r="E19" s="21">
        <v>47.22200012207031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2.984999895095825</v>
      </c>
      <c r="E20" s="21">
        <v>0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1.4930000305175781</v>
      </c>
      <c r="E21" s="21">
        <v>8.333000183105469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29.85099983215332</v>
      </c>
      <c r="E22" s="21">
        <v>36.111000061035156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7.4629998207092285</v>
      </c>
      <c r="E23" s="21">
        <v>8.333000183105469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100.00099921226501</v>
      </c>
      <c r="E24" s="23">
        <f>SUM(E19:E23)</f>
        <v>99.9990005493164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9" t="s">
        <v>138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9" t="s">
        <v>131</v>
      </c>
      <c r="E4" s="59" t="s">
        <v>132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2.984999895095825</v>
      </c>
      <c r="E6" s="21">
        <v>5.556000232696533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13.432999610900879</v>
      </c>
      <c r="E7" s="21">
        <v>13.888999938964844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5.96999979019165</v>
      </c>
      <c r="E8" s="21">
        <v>11.111000061035156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1.4930000305175781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8.954999923706055</v>
      </c>
      <c r="E11" s="21">
        <v>5.556000232696533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37.3129997253418</v>
      </c>
      <c r="E12" s="21">
        <v>30.555999755859375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25.37299919128418</v>
      </c>
      <c r="E13" s="21">
        <v>30.555999755859375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4.478000164031982</v>
      </c>
      <c r="E15" s="21">
        <v>2.7780001163482666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99.99999833106995</v>
      </c>
      <c r="E17" s="23">
        <f>SUM(E5:E16)</f>
        <v>100.00200009346008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69" t="s">
        <v>138</v>
      </c>
      <c r="B1" s="24"/>
      <c r="C1" s="6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9" t="s">
        <v>131</v>
      </c>
      <c r="C3" s="59" t="s">
        <v>132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4</v>
      </c>
      <c r="C8" s="8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1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5</v>
      </c>
      <c r="C10" s="8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10</v>
      </c>
      <c r="C11" s="8">
        <v>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5</v>
      </c>
      <c r="C12" s="8">
        <v>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3</v>
      </c>
      <c r="C13" s="8">
        <v>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2</v>
      </c>
      <c r="C14" s="8">
        <v>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3</v>
      </c>
      <c r="C15" s="8">
        <v>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4</v>
      </c>
      <c r="C16" s="8">
        <v>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6</v>
      </c>
      <c r="C17" s="8">
        <v>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10</v>
      </c>
      <c r="C18" s="8">
        <v>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14</v>
      </c>
      <c r="C19" s="8">
        <v>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0</v>
      </c>
      <c r="C20" s="8">
        <v>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0</v>
      </c>
      <c r="C21" s="8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67</v>
      </c>
      <c r="C30" s="9">
        <f>SUM(C5:C28)</f>
        <v>36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2.7916666666666665</v>
      </c>
      <c r="C31" s="10">
        <f>AVERAGE(C5:C28)</f>
        <v>1.5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9" t="s">
        <v>138</v>
      </c>
      <c r="C1" s="71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69"/>
      <c r="C2" s="70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72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9" t="s">
        <v>131</v>
      </c>
      <c r="E5" s="59" t="s">
        <v>132</v>
      </c>
      <c r="F5" s="32"/>
      <c r="G5" s="59" t="s">
        <v>131</v>
      </c>
      <c r="H5" s="59" t="s">
        <v>132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1.4930000305175781</v>
      </c>
      <c r="E7" s="4">
        <v>0</v>
      </c>
      <c r="F7" s="11"/>
      <c r="G7" s="4">
        <v>2.524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1.4930000305175781</v>
      </c>
      <c r="E9" s="4">
        <v>0</v>
      </c>
      <c r="F9" s="11"/>
      <c r="G9" s="4">
        <v>1.893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4.478000164031982</v>
      </c>
      <c r="E10" s="4">
        <v>11.111000061035156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2.984999895095825</v>
      </c>
      <c r="E11" s="4">
        <v>5.556000232696533</v>
      </c>
      <c r="F11" s="11"/>
      <c r="G11" s="4">
        <v>3.47</v>
      </c>
      <c r="H11" s="4">
        <v>5.989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2.7780001163482666</v>
      </c>
      <c r="F12" s="11"/>
      <c r="G12" s="4">
        <v>0</v>
      </c>
      <c r="H12" s="4">
        <v>4.537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2.984999895095825</v>
      </c>
      <c r="E14" s="4">
        <v>2.7780001163482666</v>
      </c>
      <c r="F14" s="11"/>
      <c r="G14" s="4">
        <v>5.258</v>
      </c>
      <c r="H14" s="4">
        <v>5.082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5.96999979019165</v>
      </c>
      <c r="E15" s="4">
        <v>0</v>
      </c>
      <c r="F15" s="11"/>
      <c r="G15" s="4">
        <v>8.728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11.9399995803833</v>
      </c>
      <c r="E16" s="4">
        <v>19.444000244140625</v>
      </c>
      <c r="F16" s="11"/>
      <c r="G16" s="4">
        <v>14.932</v>
      </c>
      <c r="H16" s="4">
        <v>25.953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37.3129997253418</v>
      </c>
      <c r="E17" s="4">
        <v>30.555999755859375</v>
      </c>
      <c r="F17" s="11"/>
      <c r="G17" s="4">
        <v>24.606</v>
      </c>
      <c r="H17" s="4">
        <v>19.056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17.90999984741211</v>
      </c>
      <c r="E18" s="4">
        <v>0</v>
      </c>
      <c r="F18" s="11"/>
      <c r="G18" s="4">
        <v>15.457</v>
      </c>
      <c r="H18" s="4">
        <v>0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11.9399995803833</v>
      </c>
      <c r="E19" s="4">
        <v>19.444000244140625</v>
      </c>
      <c r="F19" s="11"/>
      <c r="G19" s="4">
        <v>20.505</v>
      </c>
      <c r="H19" s="4">
        <v>25.59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1.4930000305175781</v>
      </c>
      <c r="E20" s="4">
        <v>5.556000232696533</v>
      </c>
      <c r="F20" s="11"/>
      <c r="G20" s="4">
        <v>2.629</v>
      </c>
      <c r="H20" s="4">
        <v>8.711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</v>
      </c>
      <c r="E21" s="4">
        <v>2.7780001163482666</v>
      </c>
      <c r="F21" s="11"/>
      <c r="G21" s="4">
        <v>0</v>
      </c>
      <c r="H21" s="4">
        <v>5.082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99.99999856948853</v>
      </c>
      <c r="E23" s="6">
        <f>SUM(E6:E22)</f>
        <v>100.00100111961365</v>
      </c>
      <c r="F23" s="11"/>
      <c r="G23" s="6">
        <f>SUM(G6:G22)</f>
        <v>100.002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9" t="s">
        <v>138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131</v>
      </c>
      <c r="E6" s="61" t="s">
        <v>132</v>
      </c>
      <c r="F6" s="7" t="s">
        <v>4</v>
      </c>
      <c r="G6" s="61" t="s">
        <v>131</v>
      </c>
      <c r="H6" s="61" t="s">
        <v>132</v>
      </c>
      <c r="I6" s="7" t="s">
        <v>4</v>
      </c>
      <c r="J6" s="61" t="s">
        <v>131</v>
      </c>
      <c r="K6" s="61" t="s">
        <v>132</v>
      </c>
      <c r="L6" s="7" t="s">
        <v>4</v>
      </c>
      <c r="M6" s="61" t="s">
        <v>131</v>
      </c>
      <c r="N6" s="61" t="s">
        <v>132</v>
      </c>
      <c r="O6" s="7" t="s">
        <v>4</v>
      </c>
      <c r="P6" s="61" t="s">
        <v>131</v>
      </c>
      <c r="Q6" s="61" t="s">
        <v>132</v>
      </c>
      <c r="R6" s="7" t="s">
        <v>4</v>
      </c>
      <c r="S6" s="61" t="s">
        <v>134</v>
      </c>
      <c r="T6" s="61" t="str">
        <f>Q6&amp;" Total"</f>
        <v>WEST-BOUND Total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300</v>
      </c>
      <c r="K8" s="3">
        <v>0</v>
      </c>
      <c r="L8" s="3">
        <f aca="true" t="shared" si="2" ref="L8:L23">SUM(J8:K8)</f>
        <v>300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300</v>
      </c>
      <c r="T8" s="5">
        <f aca="true" t="shared" si="6" ref="T8:T24">E8+H8+K8+N8+Q8</f>
        <v>0</v>
      </c>
      <c r="U8" s="5">
        <f aca="true" t="shared" si="7" ref="U8:U24">S8+T8</f>
        <v>300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300</v>
      </c>
      <c r="H10" s="3">
        <v>0</v>
      </c>
      <c r="I10" s="3">
        <f t="shared" si="1"/>
        <v>300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300</v>
      </c>
      <c r="T10" s="5">
        <f t="shared" si="6"/>
        <v>0</v>
      </c>
      <c r="U10" s="5">
        <f t="shared" si="7"/>
        <v>300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300</v>
      </c>
      <c r="E11" s="3">
        <v>600</v>
      </c>
      <c r="F11" s="3">
        <f t="shared" si="0"/>
        <v>900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 t="shared" si="2"/>
        <v>0</v>
      </c>
      <c r="M11" s="3">
        <v>300</v>
      </c>
      <c r="N11" s="3">
        <v>600</v>
      </c>
      <c r="O11" s="3">
        <f t="shared" si="3"/>
        <v>900</v>
      </c>
      <c r="P11" s="3">
        <v>300</v>
      </c>
      <c r="Q11" s="3">
        <v>0</v>
      </c>
      <c r="R11" s="3">
        <f t="shared" si="4"/>
        <v>300</v>
      </c>
      <c r="S11" s="5">
        <f t="shared" si="5"/>
        <v>900</v>
      </c>
      <c r="T11" s="5">
        <f t="shared" si="6"/>
        <v>1200</v>
      </c>
      <c r="U11" s="5">
        <f t="shared" si="7"/>
        <v>2100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300</v>
      </c>
      <c r="E12" s="3">
        <v>300</v>
      </c>
      <c r="F12" s="3">
        <f t="shared" si="0"/>
        <v>600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300</v>
      </c>
      <c r="N12" s="3">
        <v>300</v>
      </c>
      <c r="O12" s="3">
        <f t="shared" si="3"/>
        <v>600</v>
      </c>
      <c r="P12" s="3">
        <v>0</v>
      </c>
      <c r="Q12" s="3">
        <v>0</v>
      </c>
      <c r="R12" s="3">
        <f t="shared" si="4"/>
        <v>0</v>
      </c>
      <c r="S12" s="5">
        <f t="shared" si="5"/>
        <v>600</v>
      </c>
      <c r="T12" s="5">
        <f t="shared" si="6"/>
        <v>600</v>
      </c>
      <c r="U12" s="5">
        <f t="shared" si="7"/>
        <v>1200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300</v>
      </c>
      <c r="O13" s="3">
        <f t="shared" si="3"/>
        <v>300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300</v>
      </c>
      <c r="U13" s="5">
        <f t="shared" si="7"/>
        <v>300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600</v>
      </c>
      <c r="N15" s="3">
        <v>0</v>
      </c>
      <c r="O15" s="3">
        <f t="shared" si="3"/>
        <v>600</v>
      </c>
      <c r="P15" s="3">
        <v>0</v>
      </c>
      <c r="Q15" s="3">
        <v>300</v>
      </c>
      <c r="R15" s="3">
        <f t="shared" si="4"/>
        <v>300</v>
      </c>
      <c r="S15" s="5">
        <f t="shared" si="5"/>
        <v>600</v>
      </c>
      <c r="T15" s="5">
        <f t="shared" si="6"/>
        <v>300</v>
      </c>
      <c r="U15" s="5">
        <f t="shared" si="7"/>
        <v>900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300</v>
      </c>
      <c r="E16" s="3">
        <v>0</v>
      </c>
      <c r="F16" s="3">
        <f t="shared" si="0"/>
        <v>300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2"/>
        <v>0</v>
      </c>
      <c r="M16" s="3">
        <v>900</v>
      </c>
      <c r="N16" s="3">
        <v>0</v>
      </c>
      <c r="O16" s="3">
        <f t="shared" si="3"/>
        <v>900</v>
      </c>
      <c r="P16" s="3">
        <v>0</v>
      </c>
      <c r="Q16" s="3">
        <v>0</v>
      </c>
      <c r="R16" s="3">
        <f t="shared" si="4"/>
        <v>0</v>
      </c>
      <c r="S16" s="5">
        <f t="shared" si="5"/>
        <v>1200</v>
      </c>
      <c r="T16" s="5">
        <f t="shared" si="6"/>
        <v>0</v>
      </c>
      <c r="U16" s="5">
        <f t="shared" si="7"/>
        <v>1200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900</v>
      </c>
      <c r="E17" s="3">
        <v>600</v>
      </c>
      <c r="F17" s="3">
        <f t="shared" si="0"/>
        <v>1500</v>
      </c>
      <c r="G17" s="3">
        <v>300</v>
      </c>
      <c r="H17" s="3">
        <v>0</v>
      </c>
      <c r="I17" s="3">
        <f t="shared" si="1"/>
        <v>300</v>
      </c>
      <c r="J17" s="3">
        <v>0</v>
      </c>
      <c r="K17" s="3">
        <v>300</v>
      </c>
      <c r="L17" s="3">
        <f t="shared" si="2"/>
        <v>300</v>
      </c>
      <c r="M17" s="3">
        <v>1200</v>
      </c>
      <c r="N17" s="3">
        <v>900</v>
      </c>
      <c r="O17" s="3">
        <f t="shared" si="3"/>
        <v>2100</v>
      </c>
      <c r="P17" s="3">
        <v>0</v>
      </c>
      <c r="Q17" s="3">
        <v>300</v>
      </c>
      <c r="R17" s="3">
        <f t="shared" si="4"/>
        <v>300</v>
      </c>
      <c r="S17" s="5">
        <f t="shared" si="5"/>
        <v>2400</v>
      </c>
      <c r="T17" s="5">
        <f t="shared" si="6"/>
        <v>2100</v>
      </c>
      <c r="U17" s="5">
        <f t="shared" si="7"/>
        <v>4500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6900</v>
      </c>
      <c r="E18" s="3">
        <v>3000</v>
      </c>
      <c r="F18" s="3">
        <f t="shared" si="0"/>
        <v>9900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600</v>
      </c>
      <c r="N18" s="3">
        <v>300</v>
      </c>
      <c r="O18" s="3">
        <f t="shared" si="3"/>
        <v>900</v>
      </c>
      <c r="P18" s="3">
        <v>0</v>
      </c>
      <c r="Q18" s="3">
        <v>0</v>
      </c>
      <c r="R18" s="3">
        <f t="shared" si="4"/>
        <v>0</v>
      </c>
      <c r="S18" s="5">
        <f t="shared" si="5"/>
        <v>7500</v>
      </c>
      <c r="T18" s="5">
        <f t="shared" si="6"/>
        <v>3300</v>
      </c>
      <c r="U18" s="5">
        <f t="shared" si="7"/>
        <v>10800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2700</v>
      </c>
      <c r="E19" s="3">
        <v>0</v>
      </c>
      <c r="F19" s="3">
        <f t="shared" si="0"/>
        <v>2700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900</v>
      </c>
      <c r="N19" s="3">
        <v>0</v>
      </c>
      <c r="O19" s="3">
        <f t="shared" si="3"/>
        <v>900</v>
      </c>
      <c r="P19" s="3">
        <v>0</v>
      </c>
      <c r="Q19" s="3">
        <v>0</v>
      </c>
      <c r="R19" s="3">
        <f t="shared" si="4"/>
        <v>0</v>
      </c>
      <c r="S19" s="5">
        <f t="shared" si="5"/>
        <v>3600</v>
      </c>
      <c r="T19" s="5">
        <f t="shared" si="6"/>
        <v>0</v>
      </c>
      <c r="U19" s="5">
        <f t="shared" si="7"/>
        <v>3600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300</v>
      </c>
      <c r="E20" s="3">
        <v>600</v>
      </c>
      <c r="F20" s="3">
        <f t="shared" si="0"/>
        <v>900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2"/>
        <v>0</v>
      </c>
      <c r="M20" s="3">
        <v>900</v>
      </c>
      <c r="N20" s="3">
        <v>1500</v>
      </c>
      <c r="O20" s="3">
        <f t="shared" si="3"/>
        <v>2400</v>
      </c>
      <c r="P20" s="3">
        <v>1200</v>
      </c>
      <c r="Q20" s="3">
        <v>0</v>
      </c>
      <c r="R20" s="3">
        <f t="shared" si="4"/>
        <v>1200</v>
      </c>
      <c r="S20" s="5">
        <f t="shared" si="5"/>
        <v>2400</v>
      </c>
      <c r="T20" s="5">
        <f t="shared" si="6"/>
        <v>2100</v>
      </c>
      <c r="U20" s="5">
        <f t="shared" si="7"/>
        <v>4500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600</v>
      </c>
      <c r="L21" s="3">
        <f t="shared" si="2"/>
        <v>600</v>
      </c>
      <c r="M21" s="3">
        <v>300</v>
      </c>
      <c r="N21" s="3">
        <v>0</v>
      </c>
      <c r="O21" s="3">
        <f t="shared" si="3"/>
        <v>300</v>
      </c>
      <c r="P21" s="3">
        <v>0</v>
      </c>
      <c r="Q21" s="3">
        <v>0</v>
      </c>
      <c r="R21" s="3">
        <f t="shared" si="4"/>
        <v>0</v>
      </c>
      <c r="S21" s="5">
        <f t="shared" si="5"/>
        <v>300</v>
      </c>
      <c r="T21" s="5">
        <f t="shared" si="6"/>
        <v>600</v>
      </c>
      <c r="U21" s="5">
        <f t="shared" si="7"/>
        <v>900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300</v>
      </c>
      <c r="R22" s="3">
        <f t="shared" si="4"/>
        <v>300</v>
      </c>
      <c r="S22" s="5">
        <f t="shared" si="5"/>
        <v>0</v>
      </c>
      <c r="T22" s="5">
        <f t="shared" si="6"/>
        <v>300</v>
      </c>
      <c r="U22" s="5">
        <f t="shared" si="7"/>
        <v>300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11700</v>
      </c>
      <c r="E24" s="5">
        <f t="shared" si="8"/>
        <v>5100</v>
      </c>
      <c r="F24" s="5">
        <f t="shared" si="8"/>
        <v>16800</v>
      </c>
      <c r="G24" s="5">
        <f t="shared" si="8"/>
        <v>600</v>
      </c>
      <c r="H24" s="5">
        <f t="shared" si="8"/>
        <v>0</v>
      </c>
      <c r="I24" s="5">
        <f t="shared" si="8"/>
        <v>600</v>
      </c>
      <c r="J24" s="5">
        <v>0</v>
      </c>
      <c r="K24" s="5">
        <f t="shared" si="8"/>
        <v>900</v>
      </c>
      <c r="L24" s="5">
        <f t="shared" si="8"/>
        <v>1200</v>
      </c>
      <c r="M24" s="5">
        <f t="shared" si="8"/>
        <v>6000</v>
      </c>
      <c r="N24" s="5">
        <f t="shared" si="8"/>
        <v>3900</v>
      </c>
      <c r="O24" s="5">
        <f t="shared" si="8"/>
        <v>9900</v>
      </c>
      <c r="P24" s="5">
        <f t="shared" si="8"/>
        <v>1500</v>
      </c>
      <c r="Q24" s="5">
        <f t="shared" si="8"/>
        <v>900</v>
      </c>
      <c r="R24" s="5">
        <f t="shared" si="8"/>
        <v>2400</v>
      </c>
      <c r="S24" s="5">
        <f t="shared" si="5"/>
        <v>19800</v>
      </c>
      <c r="T24" s="5">
        <f t="shared" si="6"/>
        <v>10800</v>
      </c>
      <c r="U24" s="5">
        <f t="shared" si="7"/>
        <v>30600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9" t="s">
        <v>138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131</v>
      </c>
      <c r="E6" s="61" t="s">
        <v>132</v>
      </c>
      <c r="F6" s="7" t="s">
        <v>4</v>
      </c>
      <c r="G6" s="61" t="s">
        <v>131</v>
      </c>
      <c r="H6" s="61" t="s">
        <v>132</v>
      </c>
      <c r="I6" s="7" t="s">
        <v>4</v>
      </c>
      <c r="J6" s="61" t="s">
        <v>131</v>
      </c>
      <c r="K6" s="61" t="s">
        <v>132</v>
      </c>
      <c r="L6" s="7" t="s">
        <v>4</v>
      </c>
      <c r="M6" s="61" t="s">
        <v>131</v>
      </c>
      <c r="N6" s="61" t="s">
        <v>132</v>
      </c>
      <c r="O6" s="7" t="s">
        <v>4</v>
      </c>
      <c r="P6" s="61" t="s">
        <v>131</v>
      </c>
      <c r="Q6" s="61" t="s">
        <v>132</v>
      </c>
      <c r="R6" s="7" t="s">
        <v>4</v>
      </c>
      <c r="S6" s="61" t="s">
        <v>134</v>
      </c>
      <c r="T6" s="61" t="str">
        <f>Q6&amp;" Total"</f>
        <v>WEST-BOUND Total</v>
      </c>
      <c r="U6" s="7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7200</v>
      </c>
      <c r="K8" s="3">
        <v>0</v>
      </c>
      <c r="L8" s="3">
        <f>SUM(J8:K8)</f>
        <v>7200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7200</v>
      </c>
      <c r="T8" s="5">
        <f t="shared" si="4"/>
        <v>0</v>
      </c>
      <c r="U8" s="5">
        <f aca="true" t="shared" si="5" ref="U8:U24">S8+T8</f>
        <v>7200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5400</v>
      </c>
      <c r="H10" s="3">
        <v>0</v>
      </c>
      <c r="I10" s="3">
        <f t="shared" si="1"/>
        <v>5400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5400</v>
      </c>
      <c r="T10" s="5">
        <f t="shared" si="4"/>
        <v>0</v>
      </c>
      <c r="U10" s="5">
        <f t="shared" si="5"/>
        <v>5400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2400</v>
      </c>
      <c r="E12" s="3">
        <v>2400</v>
      </c>
      <c r="F12" s="3">
        <f t="shared" si="0"/>
        <v>4800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7500</v>
      </c>
      <c r="N12" s="3">
        <v>7500</v>
      </c>
      <c r="O12" s="3">
        <f t="shared" si="2"/>
        <v>15000</v>
      </c>
      <c r="P12" s="3">
        <v>0</v>
      </c>
      <c r="Q12" s="3">
        <v>0</v>
      </c>
      <c r="R12" s="3">
        <f t="shared" si="3"/>
        <v>0</v>
      </c>
      <c r="S12" s="5">
        <f t="shared" si="4"/>
        <v>9900</v>
      </c>
      <c r="T12" s="5">
        <f t="shared" si="4"/>
        <v>9900</v>
      </c>
      <c r="U12" s="5">
        <f t="shared" si="5"/>
        <v>19800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7500</v>
      </c>
      <c r="O13" s="3">
        <f t="shared" si="2"/>
        <v>7500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7500</v>
      </c>
      <c r="U13" s="5">
        <f t="shared" si="5"/>
        <v>7500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15000</v>
      </c>
      <c r="N15" s="3">
        <v>0</v>
      </c>
      <c r="O15" s="3">
        <f t="shared" si="2"/>
        <v>15000</v>
      </c>
      <c r="P15" s="3">
        <v>0</v>
      </c>
      <c r="Q15" s="3">
        <v>8400</v>
      </c>
      <c r="R15" s="3">
        <f t="shared" si="3"/>
        <v>8400</v>
      </c>
      <c r="S15" s="5">
        <f t="shared" si="4"/>
        <v>15000</v>
      </c>
      <c r="T15" s="5">
        <f t="shared" si="4"/>
        <v>8400</v>
      </c>
      <c r="U15" s="5">
        <f t="shared" si="5"/>
        <v>23400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2400</v>
      </c>
      <c r="E16" s="3">
        <v>0</v>
      </c>
      <c r="F16" s="3">
        <f t="shared" si="0"/>
        <v>2400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22500</v>
      </c>
      <c r="N16" s="3">
        <v>0</v>
      </c>
      <c r="O16" s="3">
        <f t="shared" si="2"/>
        <v>22500</v>
      </c>
      <c r="P16" s="3">
        <v>0</v>
      </c>
      <c r="Q16" s="3">
        <v>0</v>
      </c>
      <c r="R16" s="3">
        <f t="shared" si="3"/>
        <v>0</v>
      </c>
      <c r="S16" s="5">
        <f t="shared" si="4"/>
        <v>24900</v>
      </c>
      <c r="T16" s="5">
        <f t="shared" si="4"/>
        <v>0</v>
      </c>
      <c r="U16" s="5">
        <f t="shared" si="5"/>
        <v>24900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7200</v>
      </c>
      <c r="E17" s="3">
        <v>4800</v>
      </c>
      <c r="F17" s="3">
        <f t="shared" si="0"/>
        <v>12000</v>
      </c>
      <c r="G17" s="3">
        <v>5400</v>
      </c>
      <c r="H17" s="3">
        <v>0</v>
      </c>
      <c r="I17" s="3">
        <f t="shared" si="1"/>
        <v>5400</v>
      </c>
      <c r="J17" s="3">
        <v>0</v>
      </c>
      <c r="K17" s="3">
        <v>7200</v>
      </c>
      <c r="L17" s="3">
        <f t="shared" si="6"/>
        <v>7200</v>
      </c>
      <c r="M17" s="3">
        <v>30000</v>
      </c>
      <c r="N17" s="3">
        <v>22500</v>
      </c>
      <c r="O17" s="3">
        <f t="shared" si="2"/>
        <v>52500</v>
      </c>
      <c r="P17" s="3">
        <v>0</v>
      </c>
      <c r="Q17" s="3">
        <v>8400</v>
      </c>
      <c r="R17" s="3">
        <f t="shared" si="3"/>
        <v>8400</v>
      </c>
      <c r="S17" s="5">
        <f t="shared" si="4"/>
        <v>42600</v>
      </c>
      <c r="T17" s="5">
        <f t="shared" si="4"/>
        <v>42900</v>
      </c>
      <c r="U17" s="5">
        <f t="shared" si="5"/>
        <v>85500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55200</v>
      </c>
      <c r="E18" s="3">
        <v>24000</v>
      </c>
      <c r="F18" s="3">
        <f t="shared" si="0"/>
        <v>79200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15000</v>
      </c>
      <c r="N18" s="3">
        <v>7500</v>
      </c>
      <c r="O18" s="3">
        <f t="shared" si="2"/>
        <v>22500</v>
      </c>
      <c r="P18" s="3">
        <v>0</v>
      </c>
      <c r="Q18" s="3">
        <v>0</v>
      </c>
      <c r="R18" s="3">
        <f t="shared" si="3"/>
        <v>0</v>
      </c>
      <c r="S18" s="5">
        <f t="shared" si="4"/>
        <v>70200</v>
      </c>
      <c r="T18" s="5">
        <f t="shared" si="4"/>
        <v>31500</v>
      </c>
      <c r="U18" s="5">
        <f t="shared" si="5"/>
        <v>101700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21600</v>
      </c>
      <c r="E19" s="3">
        <v>0</v>
      </c>
      <c r="F19" s="3">
        <f t="shared" si="0"/>
        <v>21600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22500</v>
      </c>
      <c r="N19" s="3">
        <v>0</v>
      </c>
      <c r="O19" s="3">
        <f t="shared" si="2"/>
        <v>22500</v>
      </c>
      <c r="P19" s="3">
        <v>0</v>
      </c>
      <c r="Q19" s="3">
        <v>0</v>
      </c>
      <c r="R19" s="3">
        <f t="shared" si="3"/>
        <v>0</v>
      </c>
      <c r="S19" s="5">
        <f t="shared" si="4"/>
        <v>44100</v>
      </c>
      <c r="T19" s="5">
        <f t="shared" si="4"/>
        <v>0</v>
      </c>
      <c r="U19" s="5">
        <f t="shared" si="5"/>
        <v>44100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2400</v>
      </c>
      <c r="E20" s="3">
        <v>4800</v>
      </c>
      <c r="F20" s="3">
        <f t="shared" si="0"/>
        <v>7200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22500</v>
      </c>
      <c r="N20" s="3">
        <v>37500</v>
      </c>
      <c r="O20" s="3">
        <f t="shared" si="2"/>
        <v>60000</v>
      </c>
      <c r="P20" s="3">
        <v>33600</v>
      </c>
      <c r="Q20" s="3">
        <v>0</v>
      </c>
      <c r="R20" s="3">
        <f t="shared" si="3"/>
        <v>33600</v>
      </c>
      <c r="S20" s="5">
        <f t="shared" si="4"/>
        <v>58500</v>
      </c>
      <c r="T20" s="5">
        <f t="shared" si="4"/>
        <v>42300</v>
      </c>
      <c r="U20" s="5">
        <f t="shared" si="5"/>
        <v>100800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14400</v>
      </c>
      <c r="L21" s="3">
        <f t="shared" si="6"/>
        <v>14400</v>
      </c>
      <c r="M21" s="3">
        <v>7500</v>
      </c>
      <c r="N21" s="3">
        <v>0</v>
      </c>
      <c r="O21" s="3">
        <f t="shared" si="2"/>
        <v>7500</v>
      </c>
      <c r="P21" s="3">
        <v>0</v>
      </c>
      <c r="Q21" s="3">
        <v>0</v>
      </c>
      <c r="R21" s="3">
        <f t="shared" si="3"/>
        <v>0</v>
      </c>
      <c r="S21" s="5">
        <f t="shared" si="4"/>
        <v>7500</v>
      </c>
      <c r="T21" s="5">
        <f t="shared" si="4"/>
        <v>14400</v>
      </c>
      <c r="U21" s="5">
        <f t="shared" si="5"/>
        <v>21900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8400</v>
      </c>
      <c r="R22" s="3">
        <f t="shared" si="3"/>
        <v>8400</v>
      </c>
      <c r="S22" s="5">
        <f t="shared" si="4"/>
        <v>0</v>
      </c>
      <c r="T22" s="5">
        <f t="shared" si="4"/>
        <v>8400</v>
      </c>
      <c r="U22" s="5">
        <f t="shared" si="5"/>
        <v>8400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91200</v>
      </c>
      <c r="E24" s="5">
        <f t="shared" si="7"/>
        <v>36000</v>
      </c>
      <c r="F24" s="5">
        <f t="shared" si="7"/>
        <v>127200</v>
      </c>
      <c r="G24" s="5">
        <f t="shared" si="7"/>
        <v>10800</v>
      </c>
      <c r="H24" s="5">
        <f t="shared" si="7"/>
        <v>0</v>
      </c>
      <c r="I24" s="5">
        <f t="shared" si="7"/>
        <v>10800</v>
      </c>
      <c r="J24" s="5">
        <v>0</v>
      </c>
      <c r="K24" s="5">
        <f t="shared" si="7"/>
        <v>21600</v>
      </c>
      <c r="L24" s="5">
        <f t="shared" si="7"/>
        <v>28800</v>
      </c>
      <c r="M24" s="5">
        <f t="shared" si="7"/>
        <v>142500</v>
      </c>
      <c r="N24" s="5">
        <f t="shared" si="7"/>
        <v>82500</v>
      </c>
      <c r="O24" s="5">
        <f t="shared" si="7"/>
        <v>225000</v>
      </c>
      <c r="P24" s="5">
        <f t="shared" si="7"/>
        <v>33600</v>
      </c>
      <c r="Q24" s="5">
        <f t="shared" si="7"/>
        <v>25200</v>
      </c>
      <c r="R24" s="5">
        <f t="shared" si="7"/>
        <v>58800</v>
      </c>
      <c r="S24" s="5">
        <f t="shared" si="4"/>
        <v>278100</v>
      </c>
      <c r="T24" s="5">
        <f t="shared" si="4"/>
        <v>165300</v>
      </c>
      <c r="U24" s="5">
        <f t="shared" si="5"/>
        <v>443400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9" t="s">
        <v>138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9" t="s">
        <v>131</v>
      </c>
      <c r="E5" s="59" t="s">
        <v>132</v>
      </c>
      <c r="F5" s="32"/>
      <c r="G5" s="59" t="s">
        <v>131</v>
      </c>
      <c r="H5" s="59" t="s">
        <v>132</v>
      </c>
      <c r="I5" s="12"/>
      <c r="J5" s="59" t="s">
        <v>131</v>
      </c>
      <c r="K5" s="59" t="s">
        <v>132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300</v>
      </c>
      <c r="F6" s="11"/>
      <c r="G6" s="4">
        <v>0</v>
      </c>
      <c r="H6" s="4">
        <v>300</v>
      </c>
      <c r="I6" s="12"/>
      <c r="J6" s="4">
        <v>0</v>
      </c>
      <c r="K6" s="4">
        <v>33.33300018310547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600</v>
      </c>
      <c r="F7" s="11"/>
      <c r="G7" s="4">
        <v>0</v>
      </c>
      <c r="H7" s="4">
        <v>1200</v>
      </c>
      <c r="I7" s="12"/>
      <c r="J7" s="4">
        <v>0</v>
      </c>
      <c r="K7" s="4">
        <v>66.66699981689453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300</v>
      </c>
      <c r="E9" s="4">
        <v>0</v>
      </c>
      <c r="F9" s="11"/>
      <c r="G9" s="4">
        <v>600</v>
      </c>
      <c r="H9" s="4">
        <v>0</v>
      </c>
      <c r="I9" s="12"/>
      <c r="J9" s="4">
        <v>50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300</v>
      </c>
      <c r="E10" s="4">
        <v>0</v>
      </c>
      <c r="F10" s="11"/>
      <c r="G10" s="4">
        <v>900</v>
      </c>
      <c r="H10" s="4">
        <v>0</v>
      </c>
      <c r="I10" s="12"/>
      <c r="J10" s="4">
        <v>50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600</v>
      </c>
      <c r="E16" s="6">
        <f>SUM(E6:E15)</f>
        <v>900</v>
      </c>
      <c r="F16" s="11"/>
      <c r="G16" s="6">
        <f>SUM(G6:G15)</f>
        <v>1500</v>
      </c>
      <c r="H16" s="6">
        <f>SUM(H6:H15)</f>
        <v>1500</v>
      </c>
      <c r="I16" s="12"/>
      <c r="J16" s="6">
        <f>SUM(J6:J15)</f>
        <v>100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3.57421875" style="0" customWidth="1"/>
  </cols>
  <sheetData>
    <row r="1" spans="3:21" ht="15.75">
      <c r="C1" s="69" t="s">
        <v>138</v>
      </c>
      <c r="D1" s="69"/>
      <c r="E1" s="69"/>
      <c r="F1" s="69"/>
      <c r="G1" s="69"/>
      <c r="H1" s="69"/>
      <c r="I1" s="69"/>
      <c r="J1" s="6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21" ht="15.75">
      <c r="C2" s="66"/>
      <c r="D2" s="67"/>
      <c r="E2" s="67"/>
      <c r="F2" s="67"/>
      <c r="G2" s="67"/>
      <c r="H2" s="67"/>
      <c r="I2" s="67"/>
      <c r="J2" s="67"/>
      <c r="K2" s="67"/>
      <c r="L2" s="67"/>
      <c r="M2" s="62"/>
      <c r="N2" s="62"/>
      <c r="O2" s="62"/>
      <c r="P2" s="62"/>
      <c r="Q2" s="62"/>
      <c r="R2" s="62"/>
      <c r="S2" s="62"/>
      <c r="T2" s="62"/>
      <c r="U2" s="62"/>
    </row>
    <row r="3" spans="1:21" ht="12.75" customHeight="1">
      <c r="A3" s="62"/>
      <c r="B3" s="62"/>
      <c r="C3" s="65" t="s">
        <v>135</v>
      </c>
      <c r="D3" s="65"/>
      <c r="E3" s="65"/>
      <c r="F3" s="65"/>
      <c r="G3" s="65"/>
      <c r="H3" s="65"/>
      <c r="I3" s="65"/>
      <c r="J3" s="65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6" t="s">
        <v>136</v>
      </c>
      <c r="D4" s="67"/>
      <c r="E4" s="67"/>
      <c r="F4" s="67"/>
      <c r="G4" s="67"/>
      <c r="H4" s="67"/>
      <c r="I4" s="67"/>
      <c r="J4" s="67"/>
      <c r="K4" s="67"/>
      <c r="L4" s="67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137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ht="12.75">
      <c r="C7" s="31" t="s">
        <v>130</v>
      </c>
    </row>
    <row r="8" spans="1:46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5.75">
      <c r="A9" s="11"/>
      <c r="B9" s="11"/>
      <c r="C9" s="11"/>
      <c r="D9" s="33"/>
      <c r="E9" s="33"/>
      <c r="F9" s="33"/>
      <c r="G9" s="33"/>
      <c r="H9" s="33"/>
      <c r="I9" s="33"/>
      <c r="J9" s="33"/>
      <c r="K9" s="49" t="s">
        <v>53</v>
      </c>
      <c r="L9" s="33"/>
      <c r="M9" s="33"/>
      <c r="N9" s="33"/>
      <c r="O9" s="33"/>
      <c r="P9" s="33"/>
      <c r="Q9" s="33"/>
      <c r="R9" s="33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11"/>
      <c r="D10" s="33"/>
      <c r="E10" s="36" t="s">
        <v>6</v>
      </c>
      <c r="F10" s="37"/>
      <c r="G10" s="34"/>
      <c r="H10" s="44" t="s">
        <v>8</v>
      </c>
      <c r="I10" s="45"/>
      <c r="J10" s="40"/>
      <c r="K10" s="36" t="s">
        <v>9</v>
      </c>
      <c r="L10" s="40"/>
      <c r="M10" s="34"/>
      <c r="N10" s="44" t="s">
        <v>10</v>
      </c>
      <c r="O10" s="45"/>
      <c r="P10" s="38"/>
      <c r="Q10" s="39" t="s">
        <v>11</v>
      </c>
      <c r="R10" s="4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1"/>
      <c r="D11" s="35"/>
      <c r="E11" s="25" t="s">
        <v>7</v>
      </c>
      <c r="F11" s="43"/>
      <c r="G11" s="42"/>
      <c r="H11" s="25" t="s">
        <v>42</v>
      </c>
      <c r="I11" s="33"/>
      <c r="J11" s="33"/>
      <c r="K11" s="25" t="s">
        <v>43</v>
      </c>
      <c r="L11" s="33"/>
      <c r="M11" s="34"/>
      <c r="N11" s="46" t="s">
        <v>44</v>
      </c>
      <c r="O11" s="45"/>
      <c r="P11" s="33"/>
      <c r="Q11" s="47" t="s">
        <v>45</v>
      </c>
      <c r="R11" s="3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60" customFormat="1" ht="38.25">
      <c r="A12" s="58"/>
      <c r="B12" s="61" t="s">
        <v>0</v>
      </c>
      <c r="C12" s="61" t="s">
        <v>114</v>
      </c>
      <c r="D12" s="61" t="s">
        <v>131</v>
      </c>
      <c r="E12" s="61" t="s">
        <v>132</v>
      </c>
      <c r="F12" s="61" t="s">
        <v>4</v>
      </c>
      <c r="G12" s="61" t="s">
        <v>131</v>
      </c>
      <c r="H12" s="61" t="s">
        <v>132</v>
      </c>
      <c r="I12" s="61" t="s">
        <v>4</v>
      </c>
      <c r="J12" s="61" t="s">
        <v>131</v>
      </c>
      <c r="K12" s="61" t="s">
        <v>132</v>
      </c>
      <c r="L12" s="61" t="s">
        <v>4</v>
      </c>
      <c r="M12" s="61" t="s">
        <v>131</v>
      </c>
      <c r="N12" s="61" t="s">
        <v>132</v>
      </c>
      <c r="O12" s="61" t="s">
        <v>4</v>
      </c>
      <c r="P12" s="61" t="s">
        <v>131</v>
      </c>
      <c r="Q12" s="61" t="s">
        <v>132</v>
      </c>
      <c r="R12" s="61" t="s">
        <v>4</v>
      </c>
      <c r="S12" s="61" t="s">
        <v>134</v>
      </c>
      <c r="T12" s="61" t="str">
        <f>Q12&amp;" Total"</f>
        <v>WEST-BOUND Total</v>
      </c>
      <c r="U12" s="61" t="s">
        <v>4</v>
      </c>
      <c r="V12" s="61" t="s">
        <v>114</v>
      </c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</row>
    <row r="13" spans="1:46" ht="12.75">
      <c r="A13" s="11"/>
      <c r="B13" s="3">
        <v>1203</v>
      </c>
      <c r="C13" s="3" t="s">
        <v>130</v>
      </c>
      <c r="D13" s="3">
        <v>2400</v>
      </c>
      <c r="E13" s="3">
        <v>2400</v>
      </c>
      <c r="F13" s="3">
        <f>SUM(D13:E13)</f>
        <v>4800</v>
      </c>
      <c r="G13" s="3">
        <v>0</v>
      </c>
      <c r="H13" s="3">
        <v>0</v>
      </c>
      <c r="I13" s="3">
        <f>SUM(G13:H13)</f>
        <v>0</v>
      </c>
      <c r="J13" s="3">
        <v>0</v>
      </c>
      <c r="K13" s="3">
        <v>0</v>
      </c>
      <c r="L13" s="3">
        <f>SUM(J13:K13)</f>
        <v>0</v>
      </c>
      <c r="M13" s="3">
        <v>7500</v>
      </c>
      <c r="N13" s="3">
        <v>7500</v>
      </c>
      <c r="O13" s="3">
        <f>SUM(M13:N13)</f>
        <v>15000</v>
      </c>
      <c r="P13" s="3">
        <v>0</v>
      </c>
      <c r="Q13" s="3">
        <v>0</v>
      </c>
      <c r="R13" s="3">
        <f>SUM(P13:Q13)</f>
        <v>0</v>
      </c>
      <c r="S13" s="5">
        <f>D13+G13+J13+M13+P13</f>
        <v>9900</v>
      </c>
      <c r="T13" s="5">
        <f>E13+H13+K13+N13+Q13</f>
        <v>9900</v>
      </c>
      <c r="U13" s="5">
        <f>S13+T13</f>
        <v>19800</v>
      </c>
      <c r="V13" s="3" t="s">
        <v>130</v>
      </c>
      <c r="W13" s="11" t="s">
        <v>133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3"/>
      <c r="C14" s="3"/>
      <c r="D14" s="3">
        <v>0</v>
      </c>
      <c r="E14" s="3">
        <v>0</v>
      </c>
      <c r="F14" s="3">
        <f aca="true" t="shared" si="0" ref="F14:F38">SUM(D14:E14)</f>
        <v>0</v>
      </c>
      <c r="G14" s="3">
        <v>0</v>
      </c>
      <c r="H14" s="3">
        <v>0</v>
      </c>
      <c r="I14" s="3">
        <f aca="true" t="shared" si="1" ref="I14:I26">SUM(G14:H14)</f>
        <v>0</v>
      </c>
      <c r="J14" s="3">
        <v>0</v>
      </c>
      <c r="K14" s="3">
        <v>0</v>
      </c>
      <c r="L14" s="3">
        <f>SUM(J14:K14)</f>
        <v>0</v>
      </c>
      <c r="M14" s="3">
        <v>0</v>
      </c>
      <c r="N14" s="3">
        <v>0</v>
      </c>
      <c r="O14" s="3">
        <f aca="true" t="shared" si="2" ref="O14:O38">SUM(M14:N14)</f>
        <v>0</v>
      </c>
      <c r="P14" s="3">
        <v>0</v>
      </c>
      <c r="Q14" s="3">
        <v>0</v>
      </c>
      <c r="R14" s="3">
        <f aca="true" t="shared" si="3" ref="R14:R38">SUM(P14:Q14)</f>
        <v>0</v>
      </c>
      <c r="S14" s="5">
        <f aca="true" t="shared" si="4" ref="S14:T39">D14+G14+J14+M14+P14</f>
        <v>0</v>
      </c>
      <c r="T14" s="5">
        <f t="shared" si="4"/>
        <v>0</v>
      </c>
      <c r="U14" s="5">
        <f aca="true" t="shared" si="5" ref="U14:U39">S14+T14</f>
        <v>0</v>
      </c>
      <c r="V14" s="3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/>
      <c r="C15" s="3"/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/>
      <c r="C16" s="3"/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aca="true" t="shared" si="6" ref="L18:L38"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>SUM(G27:H27)</f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>SUM(G28:H28)</f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aca="true" t="shared" si="7" ref="F29:F37">SUM(D29:E29)</f>
        <v>0</v>
      </c>
      <c r="G29" s="3">
        <v>0</v>
      </c>
      <c r="H29" s="3">
        <v>0</v>
      </c>
      <c r="I29" s="3">
        <f aca="true" t="shared" si="8" ref="I29:I37">SUM(G29:H29)</f>
        <v>0</v>
      </c>
      <c r="J29" s="3">
        <v>0</v>
      </c>
      <c r="K29" s="3">
        <v>0</v>
      </c>
      <c r="L29" s="3">
        <f aca="true" t="shared" si="9" ref="L29:L37">SUM(J29:K29)</f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7"/>
        <v>0</v>
      </c>
      <c r="G30" s="3">
        <v>0</v>
      </c>
      <c r="H30" s="3">
        <v>0</v>
      </c>
      <c r="I30" s="3">
        <f t="shared" si="8"/>
        <v>0</v>
      </c>
      <c r="J30" s="3">
        <v>0</v>
      </c>
      <c r="K30" s="3">
        <v>0</v>
      </c>
      <c r="L30" s="3">
        <f t="shared" si="9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7"/>
        <v>0</v>
      </c>
      <c r="G31" s="3">
        <v>0</v>
      </c>
      <c r="H31" s="3">
        <v>0</v>
      </c>
      <c r="I31" s="3">
        <f t="shared" si="8"/>
        <v>0</v>
      </c>
      <c r="J31" s="3">
        <v>0</v>
      </c>
      <c r="K31" s="3">
        <v>0</v>
      </c>
      <c r="L31" s="3">
        <f t="shared" si="9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>SUM(D33:E33)</f>
        <v>0</v>
      </c>
      <c r="G33" s="3">
        <v>0</v>
      </c>
      <c r="H33" s="3">
        <v>0</v>
      </c>
      <c r="I33" s="3">
        <f>SUM(G33:H33)</f>
        <v>0</v>
      </c>
      <c r="J33" s="3">
        <v>0</v>
      </c>
      <c r="K33" s="3">
        <v>0</v>
      </c>
      <c r="L33" s="3">
        <f>SUM(J33:K33)</f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aca="true" t="shared" si="10" ref="S33:T35">D33+G33+J33+M33+P33</f>
        <v>0</v>
      </c>
      <c r="T33" s="5">
        <f t="shared" si="10"/>
        <v>0</v>
      </c>
      <c r="U33" s="5">
        <f>S33+T33</f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>SUM(D34:E34)</f>
        <v>0</v>
      </c>
      <c r="G34" s="3">
        <v>0</v>
      </c>
      <c r="H34" s="3">
        <v>0</v>
      </c>
      <c r="I34" s="3">
        <f>SUM(G34:H34)</f>
        <v>0</v>
      </c>
      <c r="J34" s="3">
        <v>0</v>
      </c>
      <c r="K34" s="3">
        <v>0</v>
      </c>
      <c r="L34" s="3">
        <f>SUM(J34:K34)</f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10"/>
        <v>0</v>
      </c>
      <c r="T34" s="5">
        <f t="shared" si="10"/>
        <v>0</v>
      </c>
      <c r="U34" s="5">
        <f>S34+T34</f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10"/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0"/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 t="shared" si="6"/>
        <v>0</v>
      </c>
      <c r="M38" s="3">
        <v>0</v>
      </c>
      <c r="N38" s="3">
        <v>0</v>
      </c>
      <c r="O38" s="3">
        <f t="shared" si="2"/>
        <v>0</v>
      </c>
      <c r="P38" s="3">
        <v>0</v>
      </c>
      <c r="Q38" s="3">
        <v>0</v>
      </c>
      <c r="R38" s="3">
        <f t="shared" si="3"/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5" t="s">
        <v>12</v>
      </c>
      <c r="D39" s="5">
        <f aca="true" t="shared" si="11" ref="D39:R39">SUM(D13:D38)</f>
        <v>2400</v>
      </c>
      <c r="E39" s="5">
        <f t="shared" si="11"/>
        <v>2400</v>
      </c>
      <c r="F39" s="5">
        <f t="shared" si="11"/>
        <v>4800</v>
      </c>
      <c r="G39" s="5">
        <f t="shared" si="11"/>
        <v>0</v>
      </c>
      <c r="H39" s="5">
        <f t="shared" si="11"/>
        <v>0</v>
      </c>
      <c r="I39" s="5">
        <f t="shared" si="11"/>
        <v>0</v>
      </c>
      <c r="J39" s="5">
        <f t="shared" si="11"/>
        <v>0</v>
      </c>
      <c r="K39" s="5">
        <f t="shared" si="11"/>
        <v>0</v>
      </c>
      <c r="L39" s="5">
        <f t="shared" si="11"/>
        <v>0</v>
      </c>
      <c r="M39" s="5">
        <f t="shared" si="11"/>
        <v>7500</v>
      </c>
      <c r="N39" s="5">
        <f t="shared" si="11"/>
        <v>7500</v>
      </c>
      <c r="O39" s="5">
        <f t="shared" si="11"/>
        <v>15000</v>
      </c>
      <c r="P39" s="5">
        <f t="shared" si="11"/>
        <v>0</v>
      </c>
      <c r="Q39" s="5">
        <f t="shared" si="11"/>
        <v>0</v>
      </c>
      <c r="R39" s="5">
        <f t="shared" si="11"/>
        <v>0</v>
      </c>
      <c r="S39" s="5">
        <f t="shared" si="4"/>
        <v>9900</v>
      </c>
      <c r="T39" s="5">
        <f t="shared" si="4"/>
        <v>9900</v>
      </c>
      <c r="U39" s="5">
        <f t="shared" si="5"/>
        <v>19800</v>
      </c>
      <c r="V39" s="5" t="s">
        <v>12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</sheetData>
  <sheetProtection/>
  <mergeCells count="4">
    <mergeCell ref="C2:L2"/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2007-09-24T13:17:49Z</dcterms:modified>
  <cp:category/>
  <cp:version/>
  <cp:contentType/>
  <cp:contentStatus/>
</cp:coreProperties>
</file>