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<sst xmlns="http://schemas.openxmlformats.org/spreadsheetml/2006/main" count="412" uniqueCount="146">
  <si>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</si>
  <si>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</si>
  <si>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</si>
  <si>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</si>
  <si>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</si>
  <si>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</si>
  <si>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</si>
  <si>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</si>
  <si>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</si>
  <si>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</si>
  <si>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</si>
  <si>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</si>
  <si>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</si>
  <si>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</si>
  <si>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</si>
  <si>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</si>
  <si>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</si>
  <si>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</si>
  <si>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</si>
  <si>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</si>
  <si>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</si>
  <si>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</si>
  <si>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</si>
  <si>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</si>
  <si>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</si>
  <si>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</si>
  <si>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</si>
  <si>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</si>
  <si>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</si>
  <si>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</si>
  <si>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</si>
  <si>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</si>
  <si>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</si>
  <si>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</si>
  <si>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</si>
  <si>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</si>
  <si>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</si>
  <si>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</si>
  <si>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</si>
  <si>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</si>
  <si>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</si>
  <si>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</si>
  <si>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</si>
  <si>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</si>
  <si>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</si>
  <si>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</si>
  <si>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</si>
  <si>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</si>
  <si>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</si>
  <si>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</si>
  <si>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</si>
  <si>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</si>
  <si>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</si>
  <si>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</si>
  <si>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</si>
  <si>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</si>
  <si>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</si>
  <si>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</si>
  <si>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</si>
  <si>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</si>
  <si>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</si>
  <si>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</si>
  <si>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</si>
  <si>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</si>
  <si>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</si>
  <si>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</si>
  <si>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</si>
  <si>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</si>
  <si>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</si>
  <si>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</si>
  <si>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</si>
  <si>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</si>
  <si>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</si>
  <si>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</si>
  <si>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</si>
  <si>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</si>
  <si>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</si>
  <si>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</si>
  <si>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</si>
  <si>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</si>
  <si>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</si>
  <si>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</si>
  <si>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</si>
  <si>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</si>
  <si>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</si>
  <si>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</si>
  <si>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</si>
  <si>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</si>
  <si>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</si>
  <si>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</si>
  <si>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</si>
  <si>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</si>
  <si>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</si>
  <si>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</si>
  <si>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</si>
  <si>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</si>
  <si>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</si>
  <si>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</si>
  <si>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</si>
  <si>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</si>
  <si>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</si>
  <si>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</si>
  <si>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</si>
  <si>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</si>
  <si>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</si>
  <si>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</si>
  <si>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</si>
  <si>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</si>
  <si>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</si>
  <si>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</si>
  <si>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</si>
  <si>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</si>
  <si>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</si>
  <si>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</si>
  <si>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</si>
  <si>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</si>
  <si>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</si>
  <si>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</si>
  <si>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</si>
  <si>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</si>
  <si>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</si>
  <si>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</si>
  <si>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</si>
  <si>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</si>
  <si>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</si>
  <si>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</si>
  <si>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</si>
  <si>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</si>
  <si>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</si>
  <si>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</si>
  <si>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</si>
  <si>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</si>
  <si>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</si>
  <si>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</si>
  <si>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1268 - Petroleum distillates, n.o.s., Petroleum Products, n.o.s</t>
  </si>
  <si>
    <t>1789 - Hydrochloric acid, Hydrochloric acid (solution) or Muriatic acid</t>
  </si>
  <si>
    <t>1977 -  Nitrogen, refrigerated liquid (cryogenic liquid)</t>
  </si>
  <si>
    <t>1999 - Tars (liquid) / Asphalt</t>
  </si>
  <si>
    <t>3082 - Environmentally hazardous substances, liquid, n.o.s. / Hazardous waste, liquid, n.o.s.</t>
  </si>
  <si>
    <t>EAST-BOUND</t>
  </si>
  <si>
    <t>WEST-BOUND</t>
  </si>
  <si>
    <t>-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</si>
  <si>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</si>
  <si>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</si>
  <si>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</si>
  <si>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054-R69-Vryheid-Louwsburg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</si>
</sst>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22.326000213623047</c:v>
                </c:pt>
                <c:pt idx="1">
                  <c:v>2.063999891281128</c:v>
                </c:pt>
                <c:pt idx="2">
                  <c:v>1.6890000104904175</c:v>
                </c:pt>
                <c:pt idx="3">
                  <c:v>4.315000057220459</c:v>
                </c:pt>
                <c:pt idx="4">
                  <c:v>27.579999923706055</c:v>
                </c:pt>
                <c:pt idx="5">
                  <c:v>39.96200180053711</c:v>
                </c:pt>
                <c:pt idx="6">
                  <c:v>2.063999891281128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26.92300033569336</c:v>
                </c:pt>
                <c:pt idx="1">
                  <c:v>5.385000228881836</c:v>
                </c:pt>
                <c:pt idx="2">
                  <c:v>2.691999912261963</c:v>
                </c:pt>
                <c:pt idx="3">
                  <c:v>6.1539998054504395</c:v>
                </c:pt>
                <c:pt idx="4">
                  <c:v>23.84600067138672</c:v>
                </c:pt>
                <c:pt idx="5">
                  <c:v>33.07699966430664</c:v>
                </c:pt>
                <c:pt idx="6">
                  <c:v>1.9229999780654907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2525"/>
          <c:w val="0.32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2.7300000190734863</c:v>
                </c:pt>
                <c:pt idx="1">
                  <c:v>2.2330000400543213</c:v>
                </c:pt>
                <c:pt idx="2">
                  <c:v>5.706999778747559</c:v>
                </c:pt>
                <c:pt idx="3">
                  <c:v>36.47600173950195</c:v>
                </c:pt>
                <c:pt idx="4">
                  <c:v>52.854000091552734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7.567999839782715</c:v>
                </c:pt>
                <c:pt idx="1">
                  <c:v>3.7839999198913574</c:v>
                </c:pt>
                <c:pt idx="2">
                  <c:v>8.64900016784668</c:v>
                </c:pt>
                <c:pt idx="3">
                  <c:v>33.513999938964844</c:v>
                </c:pt>
                <c:pt idx="4">
                  <c:v>46.486000061035156</c:v>
                </c:pt>
              </c:numCache>
            </c:numRef>
          </c:val>
        </c:ser>
        <c:axId val="17187248"/>
        <c:axId val="20467505"/>
      </c:barChart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925"/>
          <c:y val="0.125"/>
          <c:w val="0.347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0.4959999918937683</c:v>
                </c:pt>
                <c:pt idx="1">
                  <c:v>8.189000129699707</c:v>
                </c:pt>
                <c:pt idx="2">
                  <c:v>21.34000015258789</c:v>
                </c:pt>
                <c:pt idx="3">
                  <c:v>14.144000053405762</c:v>
                </c:pt>
                <c:pt idx="4">
                  <c:v>0.24799999594688416</c:v>
                </c:pt>
                <c:pt idx="5">
                  <c:v>0</c:v>
                </c:pt>
                <c:pt idx="6">
                  <c:v>4.715000152587891</c:v>
                </c:pt>
                <c:pt idx="7">
                  <c:v>1.9850000143051147</c:v>
                </c:pt>
                <c:pt idx="8">
                  <c:v>47.643001556396484</c:v>
                </c:pt>
                <c:pt idx="9">
                  <c:v>0</c:v>
                </c:pt>
                <c:pt idx="10">
                  <c:v>1.2410000562667847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0.5410000085830688</c:v>
                </c:pt>
                <c:pt idx="1">
                  <c:v>9.729999542236328</c:v>
                </c:pt>
                <c:pt idx="2">
                  <c:v>22.16200065612793</c:v>
                </c:pt>
                <c:pt idx="3">
                  <c:v>19.458999633789062</c:v>
                </c:pt>
                <c:pt idx="4">
                  <c:v>0</c:v>
                </c:pt>
                <c:pt idx="5">
                  <c:v>0</c:v>
                </c:pt>
                <c:pt idx="6">
                  <c:v>8.107999801635742</c:v>
                </c:pt>
                <c:pt idx="7">
                  <c:v>2.703000068664551</c:v>
                </c:pt>
                <c:pt idx="8">
                  <c:v>34.05400085449219</c:v>
                </c:pt>
                <c:pt idx="9">
                  <c:v>0</c:v>
                </c:pt>
                <c:pt idx="10">
                  <c:v>3.243000030517578</c:v>
                </c:pt>
                <c:pt idx="11">
                  <c:v>0</c:v>
                </c:pt>
              </c:numCache>
            </c:numRef>
          </c:val>
        </c:ser>
        <c:axId val="49989818"/>
        <c:axId val="47255179"/>
      </c:bar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75"/>
          <c:y val="0.1225"/>
          <c:w val="0.33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18</c:v>
                </c:pt>
                <c:pt idx="6">
                  <c:v>26</c:v>
                </c:pt>
                <c:pt idx="7">
                  <c:v>19</c:v>
                </c:pt>
                <c:pt idx="8">
                  <c:v>1</c:v>
                </c:pt>
                <c:pt idx="9">
                  <c:v>19</c:v>
                </c:pt>
                <c:pt idx="10">
                  <c:v>24</c:v>
                </c:pt>
                <c:pt idx="11">
                  <c:v>20</c:v>
                </c:pt>
                <c:pt idx="12">
                  <c:v>27</c:v>
                </c:pt>
                <c:pt idx="13">
                  <c:v>22</c:v>
                </c:pt>
                <c:pt idx="14">
                  <c:v>30</c:v>
                </c:pt>
                <c:pt idx="15">
                  <c:v>36</c:v>
                </c:pt>
                <c:pt idx="16">
                  <c:v>11</c:v>
                </c:pt>
                <c:pt idx="17">
                  <c:v>17</c:v>
                </c:pt>
                <c:pt idx="18">
                  <c:v>13</c:v>
                </c:pt>
                <c:pt idx="19">
                  <c:v>25</c:v>
                </c:pt>
                <c:pt idx="20">
                  <c:v>24</c:v>
                </c:pt>
                <c:pt idx="21">
                  <c:v>9</c:v>
                </c:pt>
                <c:pt idx="22">
                  <c:v>13</c:v>
                </c:pt>
                <c:pt idx="2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11</c:v>
                </c:pt>
                <c:pt idx="17">
                  <c:v>13</c:v>
                </c:pt>
                <c:pt idx="18">
                  <c:v>17</c:v>
                </c:pt>
                <c:pt idx="19">
                  <c:v>11</c:v>
                </c:pt>
                <c:pt idx="20">
                  <c:v>12</c:v>
                </c:pt>
                <c:pt idx="21">
                  <c:v>8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4"/>
          <c:y val="0.12475"/>
          <c:w val="0.420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0.24799999594688416</c:v>
                </c:pt>
                <c:pt idx="2">
                  <c:v>0.7440000176429749</c:v>
                </c:pt>
                <c:pt idx="3">
                  <c:v>0.24799999594688416</c:v>
                </c:pt>
                <c:pt idx="4">
                  <c:v>2.4809999465942383</c:v>
                </c:pt>
                <c:pt idx="5">
                  <c:v>4.4670000076293945</c:v>
                </c:pt>
                <c:pt idx="6">
                  <c:v>0.24799999594688416</c:v>
                </c:pt>
                <c:pt idx="7">
                  <c:v>1.9850000143051147</c:v>
                </c:pt>
                <c:pt idx="8">
                  <c:v>0.4959999918937683</c:v>
                </c:pt>
                <c:pt idx="9">
                  <c:v>0.7440000176429749</c:v>
                </c:pt>
                <c:pt idx="10">
                  <c:v>8.437000274658203</c:v>
                </c:pt>
                <c:pt idx="11">
                  <c:v>1.7369999885559082</c:v>
                </c:pt>
                <c:pt idx="12">
                  <c:v>2.9779999256134033</c:v>
                </c:pt>
                <c:pt idx="13">
                  <c:v>61.53799819946289</c:v>
                </c:pt>
                <c:pt idx="14">
                  <c:v>0</c:v>
                </c:pt>
                <c:pt idx="15">
                  <c:v>13.399999618530273</c:v>
                </c:pt>
                <c:pt idx="16">
                  <c:v>0.24799999594688416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0.5410000085830688</c:v>
                </c:pt>
                <c:pt idx="3">
                  <c:v>0</c:v>
                </c:pt>
                <c:pt idx="4">
                  <c:v>20.541000366210938</c:v>
                </c:pt>
                <c:pt idx="5">
                  <c:v>3.243000030517578</c:v>
                </c:pt>
                <c:pt idx="6">
                  <c:v>2.1619999408721924</c:v>
                </c:pt>
                <c:pt idx="7">
                  <c:v>2.703000068664551</c:v>
                </c:pt>
                <c:pt idx="8">
                  <c:v>0</c:v>
                </c:pt>
                <c:pt idx="9">
                  <c:v>2.703000068664551</c:v>
                </c:pt>
                <c:pt idx="10">
                  <c:v>24.864999771118164</c:v>
                </c:pt>
                <c:pt idx="11">
                  <c:v>2.703000068664551</c:v>
                </c:pt>
                <c:pt idx="12">
                  <c:v>1.0809999704360962</c:v>
                </c:pt>
                <c:pt idx="13">
                  <c:v>36.75699996948242</c:v>
                </c:pt>
                <c:pt idx="14">
                  <c:v>0</c:v>
                </c:pt>
                <c:pt idx="15">
                  <c:v>2.703000068664551</c:v>
                </c:pt>
                <c:pt idx="16">
                  <c:v>0</c:v>
                </c:pt>
              </c:numCache>
            </c:numRef>
          </c:val>
        </c:ser>
        <c:axId val="22178350"/>
        <c:axId val="65387423"/>
      </c:barChart>
      <c:catAx>
        <c:axId val="2217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825"/>
          <c:w val="0.39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0.275</c:v>
                </c:pt>
                <c:pt idx="2">
                  <c:v>0.826</c:v>
                </c:pt>
                <c:pt idx="3">
                  <c:v>0.177</c:v>
                </c:pt>
                <c:pt idx="4">
                  <c:v>0</c:v>
                </c:pt>
                <c:pt idx="5">
                  <c:v>4.197</c:v>
                </c:pt>
                <c:pt idx="6">
                  <c:v>0.246</c:v>
                </c:pt>
                <c:pt idx="7">
                  <c:v>2.113</c:v>
                </c:pt>
                <c:pt idx="8">
                  <c:v>0.55</c:v>
                </c:pt>
                <c:pt idx="9">
                  <c:v>0.737</c:v>
                </c:pt>
                <c:pt idx="10">
                  <c:v>7.176</c:v>
                </c:pt>
                <c:pt idx="11">
                  <c:v>1.72</c:v>
                </c:pt>
                <c:pt idx="12">
                  <c:v>3.047</c:v>
                </c:pt>
                <c:pt idx="13">
                  <c:v>64.298</c:v>
                </c:pt>
                <c:pt idx="14">
                  <c:v>0</c:v>
                </c:pt>
                <c:pt idx="15">
                  <c:v>14.362</c:v>
                </c:pt>
                <c:pt idx="16">
                  <c:v>0.275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0.705</c:v>
                </c:pt>
                <c:pt idx="3">
                  <c:v>0</c:v>
                </c:pt>
                <c:pt idx="4">
                  <c:v>0</c:v>
                </c:pt>
                <c:pt idx="5">
                  <c:v>3.696</c:v>
                </c:pt>
                <c:pt idx="6">
                  <c:v>2.596</c:v>
                </c:pt>
                <c:pt idx="7">
                  <c:v>3.217</c:v>
                </c:pt>
                <c:pt idx="8">
                  <c:v>0</c:v>
                </c:pt>
                <c:pt idx="9">
                  <c:v>3.527</c:v>
                </c:pt>
                <c:pt idx="10">
                  <c:v>28.047</c:v>
                </c:pt>
                <c:pt idx="11">
                  <c:v>2.568</c:v>
                </c:pt>
                <c:pt idx="12">
                  <c:v>0.903</c:v>
                </c:pt>
                <c:pt idx="13">
                  <c:v>50.903</c:v>
                </c:pt>
                <c:pt idx="14">
                  <c:v>0</c:v>
                </c:pt>
                <c:pt idx="15">
                  <c:v>3.837</c:v>
                </c:pt>
                <c:pt idx="16">
                  <c:v>0</c:v>
                </c:pt>
              </c:numCache>
            </c:numRef>
          </c:val>
        </c:ser>
        <c:axId val="51615896"/>
        <c:axId val="61889881"/>
      </c:barChart>
      <c:cat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25"/>
          <c:y val="0.123"/>
          <c:w val="0.37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138018"/>
        <c:axId val="47024435"/>
      </c:bar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375"/>
          <c:w val="0.30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52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047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047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857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145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139</v>
      </c>
      <c r="E5" s="59" t="s">
        <v>140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22.326000213623047</v>
      </c>
      <c r="E6" s="21">
        <v>26.92300033569336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2.063999891281128</v>
      </c>
      <c r="E7" s="21">
        <v>5.385000228881836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1.6890000104904175</v>
      </c>
      <c r="E8" s="21">
        <v>2.691999912261963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4.315000057220459</v>
      </c>
      <c r="E9" s="21">
        <v>6.1539998054504395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27.579999923706055</v>
      </c>
      <c r="E10" s="21">
        <v>23.84600067138672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39.96200180053711</v>
      </c>
      <c r="E11" s="21">
        <v>33.07699966430664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2.063999891281128</v>
      </c>
      <c r="E12" s="21">
        <v>1.9229999780654907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100.00000178813934</v>
      </c>
      <c r="E13" s="23">
        <f>SUM(E6:E12)</f>
        <v>100.00000059604645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139</v>
      </c>
      <c r="E18" s="59" t="s">
        <v>140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2.7300000190734863</v>
      </c>
      <c r="E19" s="21">
        <v>7.567999839782715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2.2330000400543213</v>
      </c>
      <c r="E20" s="21">
        <v>3.7839999198913574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5.706999778747559</v>
      </c>
      <c r="E21" s="21">
        <v>8.64900016784668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36.47600173950195</v>
      </c>
      <c r="E22" s="21">
        <v>33.513999938964844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52.854000091552734</v>
      </c>
      <c r="E23" s="21">
        <v>46.486000061035156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100.00000166893005</v>
      </c>
      <c r="E24" s="23">
        <f>SUM(E19:E23)</f>
        <v>100.00099992752075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145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139</v>
      </c>
      <c r="E4" s="59" t="s">
        <v>140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0.4959999918937683</v>
      </c>
      <c r="E5" s="21">
        <v>0.5410000085830688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8.189000129699707</v>
      </c>
      <c r="E6" s="21">
        <v>9.729999542236328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21.34000015258789</v>
      </c>
      <c r="E7" s="21">
        <v>22.16200065612793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14.144000053405762</v>
      </c>
      <c r="E8" s="21">
        <v>19.458999633789062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0.24799999594688416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4.715000152587891</v>
      </c>
      <c r="E11" s="21">
        <v>8.107999801635742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1.9850000143051147</v>
      </c>
      <c r="E12" s="21">
        <v>2.703000068664551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47.643001556396484</v>
      </c>
      <c r="E13" s="21">
        <v>34.05400085449219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1.2410000562667847</v>
      </c>
      <c r="E15" s="21">
        <v>3.243000030517578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100.00100210309029</v>
      </c>
      <c r="E17" s="23">
        <f>SUM(E5:E16)</f>
        <v>100.00000059604645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145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139</v>
      </c>
      <c r="C3" s="59" t="s">
        <v>140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5</v>
      </c>
      <c r="C5" s="8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4</v>
      </c>
      <c r="C6" s="8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3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8</v>
      </c>
      <c r="C8" s="8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12</v>
      </c>
      <c r="C9" s="8">
        <v>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18</v>
      </c>
      <c r="C10" s="8">
        <v>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26</v>
      </c>
      <c r="C11" s="8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19</v>
      </c>
      <c r="C12" s="8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</v>
      </c>
      <c r="C13" s="8">
        <v>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19</v>
      </c>
      <c r="C14" s="8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24</v>
      </c>
      <c r="C15" s="8">
        <v>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20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27</v>
      </c>
      <c r="C17" s="8">
        <v>11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22</v>
      </c>
      <c r="C18" s="8">
        <v>10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30</v>
      </c>
      <c r="C19" s="8">
        <v>10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36</v>
      </c>
      <c r="C20" s="8">
        <v>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11</v>
      </c>
      <c r="C21" s="8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17</v>
      </c>
      <c r="C22" s="8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13</v>
      </c>
      <c r="C23" s="8">
        <v>17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25</v>
      </c>
      <c r="C24" s="8">
        <v>11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24</v>
      </c>
      <c r="C25" s="8">
        <v>12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9</v>
      </c>
      <c r="C26" s="8">
        <v>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13</v>
      </c>
      <c r="C27" s="8">
        <v>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17</v>
      </c>
      <c r="C28" s="8">
        <v>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403</v>
      </c>
      <c r="C30" s="9">
        <f>SUM(C5:C28)</f>
        <v>185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16.791666666666668</v>
      </c>
      <c r="C31" s="10">
        <f>AVERAGE(C5:C28)</f>
        <v>7.708333333333333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145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139</v>
      </c>
      <c r="E5" s="59" t="s">
        <v>140</v>
      </c>
      <c r="F5" s="32"/>
      <c r="G5" s="59" t="s">
        <v>139</v>
      </c>
      <c r="H5" s="59" t="s">
        <v>140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0.24799999594688416</v>
      </c>
      <c r="E7" s="4">
        <v>0</v>
      </c>
      <c r="F7" s="11"/>
      <c r="G7" s="4">
        <v>0.275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0.7440000176429749</v>
      </c>
      <c r="E8" s="4">
        <v>0.5410000085830688</v>
      </c>
      <c r="F8" s="11"/>
      <c r="G8" s="4">
        <v>0.826</v>
      </c>
      <c r="H8" s="4">
        <v>0.705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0.24799999594688416</v>
      </c>
      <c r="E9" s="4">
        <v>0</v>
      </c>
      <c r="F9" s="11"/>
      <c r="G9" s="4">
        <v>0.177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2.4809999465942383</v>
      </c>
      <c r="E10" s="4">
        <v>20.541000366210938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4.4670000076293945</v>
      </c>
      <c r="E11" s="4">
        <v>3.243000030517578</v>
      </c>
      <c r="F11" s="11"/>
      <c r="G11" s="4">
        <v>4.197</v>
      </c>
      <c r="H11" s="4">
        <v>3.696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0.24799999594688416</v>
      </c>
      <c r="E12" s="4">
        <v>2.1619999408721924</v>
      </c>
      <c r="F12" s="11"/>
      <c r="G12" s="4">
        <v>0.246</v>
      </c>
      <c r="H12" s="4">
        <v>2.596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1.9850000143051147</v>
      </c>
      <c r="E13" s="4">
        <v>2.703000068664551</v>
      </c>
      <c r="F13" s="11"/>
      <c r="G13" s="4">
        <v>2.113</v>
      </c>
      <c r="H13" s="4">
        <v>3.217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0.4959999918937683</v>
      </c>
      <c r="E14" s="4">
        <v>0</v>
      </c>
      <c r="F14" s="11"/>
      <c r="G14" s="4">
        <v>0.55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0.7440000176429749</v>
      </c>
      <c r="E15" s="4">
        <v>2.703000068664551</v>
      </c>
      <c r="F15" s="11"/>
      <c r="G15" s="4">
        <v>0.737</v>
      </c>
      <c r="H15" s="4">
        <v>3.527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8.437000274658203</v>
      </c>
      <c r="E16" s="4">
        <v>24.864999771118164</v>
      </c>
      <c r="F16" s="11"/>
      <c r="G16" s="4">
        <v>7.176</v>
      </c>
      <c r="H16" s="4">
        <v>28.047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1.7369999885559082</v>
      </c>
      <c r="E17" s="4">
        <v>2.703000068664551</v>
      </c>
      <c r="F17" s="11"/>
      <c r="G17" s="4">
        <v>1.72</v>
      </c>
      <c r="H17" s="4">
        <v>2.568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2.9779999256134033</v>
      </c>
      <c r="E18" s="4">
        <v>1.0809999704360962</v>
      </c>
      <c r="F18" s="11"/>
      <c r="G18" s="4">
        <v>3.047</v>
      </c>
      <c r="H18" s="4">
        <v>0.903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61.53799819946289</v>
      </c>
      <c r="E19" s="4">
        <v>36.75699996948242</v>
      </c>
      <c r="F19" s="11"/>
      <c r="G19" s="4">
        <v>64.298</v>
      </c>
      <c r="H19" s="4">
        <v>50.903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13.399999618530273</v>
      </c>
      <c r="E21" s="4">
        <v>2.703000068664551</v>
      </c>
      <c r="F21" s="11"/>
      <c r="G21" s="4">
        <v>14.362</v>
      </c>
      <c r="H21" s="4">
        <v>3.837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0.24799999594688416</v>
      </c>
      <c r="E22" s="4">
        <v>0</v>
      </c>
      <c r="F22" s="11"/>
      <c r="G22" s="4">
        <v>0.275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99.99899798631668</v>
      </c>
      <c r="E23" s="6">
        <f>SUM(E6:E22)</f>
        <v>100.00200033187866</v>
      </c>
      <c r="F23" s="11"/>
      <c r="G23" s="6">
        <f>SUM(G6:G22)</f>
        <v>99.999</v>
      </c>
      <c r="H23" s="6">
        <f>SUM(H6:H22)</f>
        <v>99.999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139</v>
      </c>
      <c r="E6" s="61" t="s">
        <v>140</v>
      </c>
      <c r="F6" s="7" t="s">
        <v>4</v>
      </c>
      <c r="G6" s="61" t="s">
        <v>139</v>
      </c>
      <c r="H6" s="61" t="s">
        <v>140</v>
      </c>
      <c r="I6" s="7" t="s">
        <v>4</v>
      </c>
      <c r="J6" s="61" t="s">
        <v>139</v>
      </c>
      <c r="K6" s="61" t="s">
        <v>140</v>
      </c>
      <c r="L6" s="7" t="s">
        <v>4</v>
      </c>
      <c r="M6" s="61" t="s">
        <v>139</v>
      </c>
      <c r="N6" s="61" t="s">
        <v>140</v>
      </c>
      <c r="O6" s="7" t="s">
        <v>4</v>
      </c>
      <c r="P6" s="61" t="s">
        <v>139</v>
      </c>
      <c r="Q6" s="61" t="s">
        <v>140</v>
      </c>
      <c r="R6" s="7" t="s">
        <v>4</v>
      </c>
      <c r="S6" s="61" t="str">
        <f>P6&amp;" Total"</f>
        <v>EAST-BOUND Total</v>
      </c>
      <c r="T6" s="61" t="str">
        <f>Q6&amp;" Total"</f>
        <v>WEST-BOUND Total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300</v>
      </c>
      <c r="Q8" s="3">
        <v>0</v>
      </c>
      <c r="R8" s="3">
        <f aca="true" t="shared" si="4" ref="R8:R23">SUM(P8:Q8)</f>
        <v>300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300</v>
      </c>
      <c r="O9" s="3">
        <f t="shared" si="3"/>
        <v>300</v>
      </c>
      <c r="P9" s="3">
        <v>900</v>
      </c>
      <c r="Q9" s="3">
        <v>0</v>
      </c>
      <c r="R9" s="3">
        <f t="shared" si="4"/>
        <v>900</v>
      </c>
      <c r="S9" s="5">
        <f t="shared" si="5"/>
        <v>900</v>
      </c>
      <c r="T9" s="5">
        <f t="shared" si="6"/>
        <v>300</v>
      </c>
      <c r="U9" s="5">
        <f t="shared" si="7"/>
        <v>1200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300</v>
      </c>
      <c r="H10" s="3">
        <v>0</v>
      </c>
      <c r="I10" s="3">
        <f t="shared" si="1"/>
        <v>300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300</v>
      </c>
      <c r="T10" s="5">
        <f t="shared" si="6"/>
        <v>0</v>
      </c>
      <c r="U10" s="5">
        <f t="shared" si="7"/>
        <v>300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300</v>
      </c>
      <c r="L11" s="3">
        <f t="shared" si="2"/>
        <v>300</v>
      </c>
      <c r="M11" s="3">
        <v>1200</v>
      </c>
      <c r="N11" s="3">
        <v>2400</v>
      </c>
      <c r="O11" s="3">
        <f t="shared" si="3"/>
        <v>3600</v>
      </c>
      <c r="P11" s="3">
        <v>1800</v>
      </c>
      <c r="Q11" s="3">
        <v>8700</v>
      </c>
      <c r="R11" s="3">
        <f t="shared" si="4"/>
        <v>10500</v>
      </c>
      <c r="S11" s="5">
        <f t="shared" si="5"/>
        <v>3000</v>
      </c>
      <c r="T11" s="5">
        <f t="shared" si="6"/>
        <v>11400</v>
      </c>
      <c r="U11" s="5">
        <f t="shared" si="7"/>
        <v>14400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900</v>
      </c>
      <c r="E12" s="3">
        <v>300</v>
      </c>
      <c r="F12" s="3">
        <f t="shared" si="0"/>
        <v>1200</v>
      </c>
      <c r="G12" s="3">
        <v>0</v>
      </c>
      <c r="H12" s="3">
        <v>0</v>
      </c>
      <c r="I12" s="3">
        <f t="shared" si="1"/>
        <v>0</v>
      </c>
      <c r="J12" s="3">
        <v>600</v>
      </c>
      <c r="K12" s="3">
        <v>600</v>
      </c>
      <c r="L12" s="3">
        <f t="shared" si="2"/>
        <v>1200</v>
      </c>
      <c r="M12" s="3">
        <v>900</v>
      </c>
      <c r="N12" s="3">
        <v>900</v>
      </c>
      <c r="O12" s="3">
        <f t="shared" si="3"/>
        <v>1800</v>
      </c>
      <c r="P12" s="3">
        <v>3000</v>
      </c>
      <c r="Q12" s="3">
        <v>0</v>
      </c>
      <c r="R12" s="3">
        <f t="shared" si="4"/>
        <v>3000</v>
      </c>
      <c r="S12" s="5">
        <f t="shared" si="5"/>
        <v>5400</v>
      </c>
      <c r="T12" s="5">
        <f t="shared" si="6"/>
        <v>1800</v>
      </c>
      <c r="U12" s="5">
        <f t="shared" si="7"/>
        <v>7200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600</v>
      </c>
      <c r="I13" s="3">
        <f t="shared" si="1"/>
        <v>600</v>
      </c>
      <c r="J13" s="3">
        <v>0</v>
      </c>
      <c r="K13" s="3">
        <v>0</v>
      </c>
      <c r="L13" s="3">
        <f t="shared" si="2"/>
        <v>0</v>
      </c>
      <c r="M13" s="3">
        <v>300</v>
      </c>
      <c r="N13" s="3">
        <v>0</v>
      </c>
      <c r="O13" s="3">
        <f t="shared" si="3"/>
        <v>300</v>
      </c>
      <c r="P13" s="3">
        <v>0</v>
      </c>
      <c r="Q13" s="3">
        <v>600</v>
      </c>
      <c r="R13" s="3">
        <f t="shared" si="4"/>
        <v>600</v>
      </c>
      <c r="S13" s="5">
        <f t="shared" si="5"/>
        <v>300</v>
      </c>
      <c r="T13" s="5">
        <f t="shared" si="6"/>
        <v>1200</v>
      </c>
      <c r="U13" s="5">
        <f t="shared" si="7"/>
        <v>1500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300</v>
      </c>
      <c r="F14" s="3">
        <f t="shared" si="0"/>
        <v>300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900</v>
      </c>
      <c r="N14" s="3">
        <v>600</v>
      </c>
      <c r="O14" s="3">
        <f t="shared" si="3"/>
        <v>1500</v>
      </c>
      <c r="P14" s="3">
        <v>1500</v>
      </c>
      <c r="Q14" s="3">
        <v>600</v>
      </c>
      <c r="R14" s="3">
        <f t="shared" si="4"/>
        <v>2100</v>
      </c>
      <c r="S14" s="5">
        <f t="shared" si="5"/>
        <v>2400</v>
      </c>
      <c r="T14" s="5">
        <f t="shared" si="6"/>
        <v>1500</v>
      </c>
      <c r="U14" s="5">
        <f t="shared" si="7"/>
        <v>3900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600</v>
      </c>
      <c r="Q15" s="3">
        <v>0</v>
      </c>
      <c r="R15" s="3">
        <f t="shared" si="4"/>
        <v>600</v>
      </c>
      <c r="S15" s="5">
        <f t="shared" si="5"/>
        <v>600</v>
      </c>
      <c r="T15" s="5">
        <f t="shared" si="6"/>
        <v>0</v>
      </c>
      <c r="U15" s="5">
        <f t="shared" si="7"/>
        <v>600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900</v>
      </c>
      <c r="N16" s="3">
        <v>1500</v>
      </c>
      <c r="O16" s="3">
        <f t="shared" si="3"/>
        <v>2400</v>
      </c>
      <c r="P16" s="3">
        <v>0</v>
      </c>
      <c r="Q16" s="3">
        <v>0</v>
      </c>
      <c r="R16" s="3">
        <f t="shared" si="4"/>
        <v>0</v>
      </c>
      <c r="S16" s="5">
        <f t="shared" si="5"/>
        <v>900</v>
      </c>
      <c r="T16" s="5">
        <f t="shared" si="6"/>
        <v>1500</v>
      </c>
      <c r="U16" s="5">
        <f t="shared" si="7"/>
        <v>2400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2100</v>
      </c>
      <c r="E17" s="3">
        <v>2700</v>
      </c>
      <c r="F17" s="3">
        <f t="shared" si="0"/>
        <v>4800</v>
      </c>
      <c r="G17" s="3">
        <v>1200</v>
      </c>
      <c r="H17" s="3">
        <v>1500</v>
      </c>
      <c r="I17" s="3">
        <f t="shared" si="1"/>
        <v>2700</v>
      </c>
      <c r="J17" s="3">
        <v>900</v>
      </c>
      <c r="K17" s="3">
        <v>2100</v>
      </c>
      <c r="L17" s="3">
        <f t="shared" si="2"/>
        <v>3000</v>
      </c>
      <c r="M17" s="3">
        <v>3000</v>
      </c>
      <c r="N17" s="3">
        <v>3600</v>
      </c>
      <c r="O17" s="3">
        <f t="shared" si="3"/>
        <v>6600</v>
      </c>
      <c r="P17" s="3">
        <v>3000</v>
      </c>
      <c r="Q17" s="3">
        <v>3900</v>
      </c>
      <c r="R17" s="3">
        <f t="shared" si="4"/>
        <v>6900</v>
      </c>
      <c r="S17" s="5">
        <f t="shared" si="5"/>
        <v>10200</v>
      </c>
      <c r="T17" s="5">
        <f t="shared" si="6"/>
        <v>13800</v>
      </c>
      <c r="U17" s="5">
        <f t="shared" si="7"/>
        <v>24000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600</v>
      </c>
      <c r="F18" s="3">
        <f t="shared" si="0"/>
        <v>600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2100</v>
      </c>
      <c r="N18" s="3">
        <v>900</v>
      </c>
      <c r="O18" s="3">
        <f t="shared" si="3"/>
        <v>3000</v>
      </c>
      <c r="P18" s="3">
        <v>0</v>
      </c>
      <c r="Q18" s="3">
        <v>0</v>
      </c>
      <c r="R18" s="3">
        <f t="shared" si="4"/>
        <v>0</v>
      </c>
      <c r="S18" s="5">
        <f t="shared" si="5"/>
        <v>2100</v>
      </c>
      <c r="T18" s="5">
        <f t="shared" si="6"/>
        <v>1500</v>
      </c>
      <c r="U18" s="5">
        <f t="shared" si="7"/>
        <v>3600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300</v>
      </c>
      <c r="E19" s="3">
        <v>300</v>
      </c>
      <c r="F19" s="3">
        <f t="shared" si="0"/>
        <v>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300</v>
      </c>
      <c r="L19" s="3">
        <f t="shared" si="2"/>
        <v>300</v>
      </c>
      <c r="M19" s="3">
        <v>600</v>
      </c>
      <c r="N19" s="3">
        <v>0</v>
      </c>
      <c r="O19" s="3">
        <f t="shared" si="3"/>
        <v>600</v>
      </c>
      <c r="P19" s="3">
        <v>2700</v>
      </c>
      <c r="Q19" s="3">
        <v>0</v>
      </c>
      <c r="R19" s="3">
        <f t="shared" si="4"/>
        <v>2700</v>
      </c>
      <c r="S19" s="5">
        <f t="shared" si="5"/>
        <v>3600</v>
      </c>
      <c r="T19" s="5">
        <f t="shared" si="6"/>
        <v>600</v>
      </c>
      <c r="U19" s="5">
        <f t="shared" si="7"/>
        <v>4200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900</v>
      </c>
      <c r="H20" s="3">
        <v>0</v>
      </c>
      <c r="I20" s="3">
        <f t="shared" si="1"/>
        <v>900</v>
      </c>
      <c r="J20" s="3">
        <v>4800</v>
      </c>
      <c r="K20" s="3">
        <v>1200</v>
      </c>
      <c r="L20" s="3">
        <f t="shared" si="2"/>
        <v>6000</v>
      </c>
      <c r="M20" s="3">
        <v>30900</v>
      </c>
      <c r="N20" s="3">
        <v>8400</v>
      </c>
      <c r="O20" s="3">
        <f t="shared" si="3"/>
        <v>39300</v>
      </c>
      <c r="P20" s="3">
        <v>37800</v>
      </c>
      <c r="Q20" s="3">
        <v>10800</v>
      </c>
      <c r="R20" s="3">
        <f t="shared" si="4"/>
        <v>48600</v>
      </c>
      <c r="S20" s="5">
        <f t="shared" si="5"/>
        <v>74400</v>
      </c>
      <c r="T20" s="5">
        <f t="shared" si="6"/>
        <v>20400</v>
      </c>
      <c r="U20" s="5">
        <f t="shared" si="7"/>
        <v>94800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300</v>
      </c>
      <c r="H22" s="3">
        <v>0</v>
      </c>
      <c r="I22" s="3">
        <f t="shared" si="1"/>
        <v>300</v>
      </c>
      <c r="J22" s="3">
        <v>600</v>
      </c>
      <c r="K22" s="3">
        <v>300</v>
      </c>
      <c r="L22" s="3">
        <f t="shared" si="2"/>
        <v>900</v>
      </c>
      <c r="M22" s="3">
        <v>3300</v>
      </c>
      <c r="N22" s="3">
        <v>0</v>
      </c>
      <c r="O22" s="3">
        <f t="shared" si="3"/>
        <v>3300</v>
      </c>
      <c r="P22" s="3">
        <v>12000</v>
      </c>
      <c r="Q22" s="3">
        <v>1200</v>
      </c>
      <c r="R22" s="3">
        <f t="shared" si="4"/>
        <v>13200</v>
      </c>
      <c r="S22" s="5">
        <f t="shared" si="5"/>
        <v>16200</v>
      </c>
      <c r="T22" s="5">
        <f t="shared" si="6"/>
        <v>1500</v>
      </c>
      <c r="U22" s="5">
        <f t="shared" si="7"/>
        <v>17700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300</v>
      </c>
      <c r="Q23" s="3">
        <v>0</v>
      </c>
      <c r="R23" s="3">
        <f t="shared" si="4"/>
        <v>300</v>
      </c>
      <c r="S23" s="5">
        <f t="shared" si="5"/>
        <v>300</v>
      </c>
      <c r="T23" s="5">
        <f t="shared" si="6"/>
        <v>0</v>
      </c>
      <c r="U23" s="5">
        <f t="shared" si="7"/>
        <v>300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3300</v>
      </c>
      <c r="E24" s="5">
        <f t="shared" si="8"/>
        <v>4200</v>
      </c>
      <c r="F24" s="5">
        <f t="shared" si="8"/>
        <v>7500</v>
      </c>
      <c r="G24" s="5">
        <f t="shared" si="8"/>
        <v>2700</v>
      </c>
      <c r="H24" s="5">
        <f t="shared" si="8"/>
        <v>2100</v>
      </c>
      <c r="I24" s="5">
        <f t="shared" si="8"/>
        <v>4800</v>
      </c>
      <c r="J24" s="5">
        <f t="shared" si="8"/>
        <v>6900</v>
      </c>
      <c r="K24" s="5">
        <f t="shared" si="8"/>
        <v>4800</v>
      </c>
      <c r="L24" s="5">
        <f t="shared" si="8"/>
        <v>11700</v>
      </c>
      <c r="M24" s="5">
        <f t="shared" si="8"/>
        <v>44100</v>
      </c>
      <c r="N24" s="5">
        <f t="shared" si="8"/>
        <v>18600</v>
      </c>
      <c r="O24" s="5">
        <f t="shared" si="8"/>
        <v>62700</v>
      </c>
      <c r="P24" s="5">
        <f t="shared" si="8"/>
        <v>63900</v>
      </c>
      <c r="Q24" s="5">
        <f t="shared" si="8"/>
        <v>25800</v>
      </c>
      <c r="R24" s="5">
        <f t="shared" si="8"/>
        <v>89700</v>
      </c>
      <c r="S24" s="5">
        <f t="shared" si="5"/>
        <v>120900</v>
      </c>
      <c r="T24" s="5">
        <f t="shared" si="6"/>
        <v>55500</v>
      </c>
      <c r="U24" s="5">
        <f t="shared" si="7"/>
        <v>176400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139</v>
      </c>
      <c r="E6" s="61" t="s">
        <v>140</v>
      </c>
      <c r="F6" s="7" t="s">
        <v>4</v>
      </c>
      <c r="G6" s="61" t="s">
        <v>139</v>
      </c>
      <c r="H6" s="61" t="s">
        <v>140</v>
      </c>
      <c r="I6" s="7" t="s">
        <v>4</v>
      </c>
      <c r="J6" s="61" t="s">
        <v>139</v>
      </c>
      <c r="K6" s="61" t="s">
        <v>140</v>
      </c>
      <c r="L6" s="7" t="s">
        <v>4</v>
      </c>
      <c r="M6" s="61" t="s">
        <v>139</v>
      </c>
      <c r="N6" s="61" t="s">
        <v>140</v>
      </c>
      <c r="O6" s="7" t="s">
        <v>4</v>
      </c>
      <c r="P6" s="61" t="s">
        <v>139</v>
      </c>
      <c r="Q6" s="61" t="s">
        <v>140</v>
      </c>
      <c r="R6" s="7" t="s">
        <v>4</v>
      </c>
      <c r="S6" s="61" t="str">
        <f>P6&amp;" Total"</f>
        <v>EAST-BOUND Total</v>
      </c>
      <c r="T6" s="61" t="str">
        <f>Q6&amp;" Total"</f>
        <v>WEST-BOUND Total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8400</v>
      </c>
      <c r="Q8" s="3">
        <v>0</v>
      </c>
      <c r="R8" s="3">
        <f aca="true" t="shared" si="3" ref="R8:R23">SUM(P8:Q8)</f>
        <v>8400</v>
      </c>
      <c r="S8" s="5">
        <f aca="true" t="shared" si="4" ref="S8:T24">D8+G8+J8+M8+P8</f>
        <v>8400</v>
      </c>
      <c r="T8" s="5">
        <f t="shared" si="4"/>
        <v>0</v>
      </c>
      <c r="U8" s="5">
        <f aca="true" t="shared" si="5" ref="U8:U24">S8+T8</f>
        <v>8400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7500</v>
      </c>
      <c r="O9" s="3">
        <f t="shared" si="2"/>
        <v>7500</v>
      </c>
      <c r="P9" s="3">
        <v>25200</v>
      </c>
      <c r="Q9" s="3">
        <v>0</v>
      </c>
      <c r="R9" s="3">
        <f t="shared" si="3"/>
        <v>25200</v>
      </c>
      <c r="S9" s="5">
        <f t="shared" si="4"/>
        <v>25200</v>
      </c>
      <c r="T9" s="5">
        <f t="shared" si="4"/>
        <v>7500</v>
      </c>
      <c r="U9" s="5">
        <f t="shared" si="5"/>
        <v>32700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5400</v>
      </c>
      <c r="H10" s="3">
        <v>0</v>
      </c>
      <c r="I10" s="3">
        <f t="shared" si="1"/>
        <v>5400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5400</v>
      </c>
      <c r="T10" s="5">
        <f t="shared" si="4"/>
        <v>0</v>
      </c>
      <c r="U10" s="5">
        <f t="shared" si="5"/>
        <v>5400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7200</v>
      </c>
      <c r="E12" s="3">
        <v>2400</v>
      </c>
      <c r="F12" s="3">
        <f t="shared" si="0"/>
        <v>9600</v>
      </c>
      <c r="G12" s="3">
        <v>0</v>
      </c>
      <c r="H12" s="3">
        <v>0</v>
      </c>
      <c r="I12" s="3">
        <f t="shared" si="1"/>
        <v>0</v>
      </c>
      <c r="J12" s="3">
        <v>14400</v>
      </c>
      <c r="K12" s="3">
        <v>14400</v>
      </c>
      <c r="L12" s="3">
        <f aca="true" t="shared" si="6" ref="L12:L23">SUM(J12:K12)</f>
        <v>28800</v>
      </c>
      <c r="M12" s="3">
        <v>22500</v>
      </c>
      <c r="N12" s="3">
        <v>22500</v>
      </c>
      <c r="O12" s="3">
        <f t="shared" si="2"/>
        <v>45000</v>
      </c>
      <c r="P12" s="3">
        <v>84000</v>
      </c>
      <c r="Q12" s="3">
        <v>0</v>
      </c>
      <c r="R12" s="3">
        <f t="shared" si="3"/>
        <v>84000</v>
      </c>
      <c r="S12" s="5">
        <f t="shared" si="4"/>
        <v>128100</v>
      </c>
      <c r="T12" s="5">
        <f t="shared" si="4"/>
        <v>39300</v>
      </c>
      <c r="U12" s="5">
        <f t="shared" si="5"/>
        <v>167400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10800</v>
      </c>
      <c r="I13" s="3">
        <f t="shared" si="1"/>
        <v>10800</v>
      </c>
      <c r="J13" s="3">
        <v>0</v>
      </c>
      <c r="K13" s="3">
        <v>0</v>
      </c>
      <c r="L13" s="3">
        <f t="shared" si="6"/>
        <v>0</v>
      </c>
      <c r="M13" s="3">
        <v>7500</v>
      </c>
      <c r="N13" s="3">
        <v>0</v>
      </c>
      <c r="O13" s="3">
        <f t="shared" si="2"/>
        <v>7500</v>
      </c>
      <c r="P13" s="3">
        <v>0</v>
      </c>
      <c r="Q13" s="3">
        <v>16800</v>
      </c>
      <c r="R13" s="3">
        <f t="shared" si="3"/>
        <v>16800</v>
      </c>
      <c r="S13" s="5">
        <f t="shared" si="4"/>
        <v>7500</v>
      </c>
      <c r="T13" s="5">
        <f t="shared" si="4"/>
        <v>27600</v>
      </c>
      <c r="U13" s="5">
        <f t="shared" si="5"/>
        <v>35100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2400</v>
      </c>
      <c r="F14" s="3">
        <f t="shared" si="0"/>
        <v>2400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22500</v>
      </c>
      <c r="N14" s="3">
        <v>15000</v>
      </c>
      <c r="O14" s="3">
        <f t="shared" si="2"/>
        <v>37500</v>
      </c>
      <c r="P14" s="3">
        <v>42000</v>
      </c>
      <c r="Q14" s="3">
        <v>16800</v>
      </c>
      <c r="R14" s="3">
        <f t="shared" si="3"/>
        <v>58800</v>
      </c>
      <c r="S14" s="5">
        <f t="shared" si="4"/>
        <v>64500</v>
      </c>
      <c r="T14" s="5">
        <f t="shared" si="4"/>
        <v>34200</v>
      </c>
      <c r="U14" s="5">
        <f t="shared" si="5"/>
        <v>98700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16800</v>
      </c>
      <c r="Q15" s="3">
        <v>0</v>
      </c>
      <c r="R15" s="3">
        <f t="shared" si="3"/>
        <v>16800</v>
      </c>
      <c r="S15" s="5">
        <f t="shared" si="4"/>
        <v>16800</v>
      </c>
      <c r="T15" s="5">
        <f t="shared" si="4"/>
        <v>0</v>
      </c>
      <c r="U15" s="5">
        <f t="shared" si="5"/>
        <v>16800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22500</v>
      </c>
      <c r="N16" s="3">
        <v>37500</v>
      </c>
      <c r="O16" s="3">
        <f t="shared" si="2"/>
        <v>60000</v>
      </c>
      <c r="P16" s="3">
        <v>0</v>
      </c>
      <c r="Q16" s="3">
        <v>0</v>
      </c>
      <c r="R16" s="3">
        <f t="shared" si="3"/>
        <v>0</v>
      </c>
      <c r="S16" s="5">
        <f t="shared" si="4"/>
        <v>22500</v>
      </c>
      <c r="T16" s="5">
        <f t="shared" si="4"/>
        <v>37500</v>
      </c>
      <c r="U16" s="5">
        <f t="shared" si="5"/>
        <v>60000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16800</v>
      </c>
      <c r="E17" s="3">
        <v>21600</v>
      </c>
      <c r="F17" s="3">
        <f t="shared" si="0"/>
        <v>38400</v>
      </c>
      <c r="G17" s="3">
        <v>21600</v>
      </c>
      <c r="H17" s="3">
        <v>27000</v>
      </c>
      <c r="I17" s="3">
        <f t="shared" si="1"/>
        <v>48600</v>
      </c>
      <c r="J17" s="3">
        <v>21600</v>
      </c>
      <c r="K17" s="3">
        <v>50400</v>
      </c>
      <c r="L17" s="3">
        <f t="shared" si="6"/>
        <v>72000</v>
      </c>
      <c r="M17" s="3">
        <v>75000</v>
      </c>
      <c r="N17" s="3">
        <v>90000</v>
      </c>
      <c r="O17" s="3">
        <f t="shared" si="2"/>
        <v>165000</v>
      </c>
      <c r="P17" s="3">
        <v>84000</v>
      </c>
      <c r="Q17" s="3">
        <v>109200</v>
      </c>
      <c r="R17" s="3">
        <f t="shared" si="3"/>
        <v>193200</v>
      </c>
      <c r="S17" s="5">
        <f t="shared" si="4"/>
        <v>219000</v>
      </c>
      <c r="T17" s="5">
        <f t="shared" si="4"/>
        <v>298200</v>
      </c>
      <c r="U17" s="5">
        <f t="shared" si="5"/>
        <v>517200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4800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52500</v>
      </c>
      <c r="N18" s="3">
        <v>22500</v>
      </c>
      <c r="O18" s="3">
        <f t="shared" si="2"/>
        <v>75000</v>
      </c>
      <c r="P18" s="3">
        <v>0</v>
      </c>
      <c r="Q18" s="3">
        <v>0</v>
      </c>
      <c r="R18" s="3">
        <f t="shared" si="3"/>
        <v>0</v>
      </c>
      <c r="S18" s="5">
        <f t="shared" si="4"/>
        <v>52500</v>
      </c>
      <c r="T18" s="5">
        <f t="shared" si="4"/>
        <v>27300</v>
      </c>
      <c r="U18" s="5">
        <f t="shared" si="5"/>
        <v>79800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2400</v>
      </c>
      <c r="E19" s="3">
        <v>2400</v>
      </c>
      <c r="F19" s="3">
        <f t="shared" si="0"/>
        <v>4800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7200</v>
      </c>
      <c r="L19" s="3">
        <f t="shared" si="6"/>
        <v>7200</v>
      </c>
      <c r="M19" s="3">
        <v>15000</v>
      </c>
      <c r="N19" s="3">
        <v>0</v>
      </c>
      <c r="O19" s="3">
        <f t="shared" si="2"/>
        <v>15000</v>
      </c>
      <c r="P19" s="3">
        <v>75600</v>
      </c>
      <c r="Q19" s="3">
        <v>0</v>
      </c>
      <c r="R19" s="3">
        <f t="shared" si="3"/>
        <v>75600</v>
      </c>
      <c r="S19" s="5">
        <f t="shared" si="4"/>
        <v>93000</v>
      </c>
      <c r="T19" s="5">
        <f t="shared" si="4"/>
        <v>9600</v>
      </c>
      <c r="U19" s="5">
        <f t="shared" si="5"/>
        <v>102600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16200</v>
      </c>
      <c r="H20" s="3">
        <v>0</v>
      </c>
      <c r="I20" s="3">
        <f t="shared" si="1"/>
        <v>16200</v>
      </c>
      <c r="J20" s="3">
        <v>115200</v>
      </c>
      <c r="K20" s="3">
        <v>28800</v>
      </c>
      <c r="L20" s="3">
        <f t="shared" si="6"/>
        <v>144000</v>
      </c>
      <c r="M20" s="3">
        <v>772500</v>
      </c>
      <c r="N20" s="3">
        <v>210000</v>
      </c>
      <c r="O20" s="3">
        <f t="shared" si="2"/>
        <v>982500</v>
      </c>
      <c r="P20" s="3">
        <v>1058400</v>
      </c>
      <c r="Q20" s="3">
        <v>302400</v>
      </c>
      <c r="R20" s="3">
        <f t="shared" si="3"/>
        <v>1360800</v>
      </c>
      <c r="S20" s="5">
        <f t="shared" si="4"/>
        <v>1962300</v>
      </c>
      <c r="T20" s="5">
        <f t="shared" si="4"/>
        <v>541200</v>
      </c>
      <c r="U20" s="5">
        <f t="shared" si="5"/>
        <v>2503500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5400</v>
      </c>
      <c r="H22" s="3">
        <v>0</v>
      </c>
      <c r="I22" s="3">
        <f>SUM(G22:H22)</f>
        <v>5400</v>
      </c>
      <c r="J22" s="3">
        <v>14400</v>
      </c>
      <c r="K22" s="3">
        <v>7200</v>
      </c>
      <c r="L22" s="3">
        <f t="shared" si="6"/>
        <v>21600</v>
      </c>
      <c r="M22" s="3">
        <v>82500</v>
      </c>
      <c r="N22" s="3">
        <v>0</v>
      </c>
      <c r="O22" s="3">
        <f t="shared" si="2"/>
        <v>82500</v>
      </c>
      <c r="P22" s="3">
        <v>336000</v>
      </c>
      <c r="Q22" s="3">
        <v>33600</v>
      </c>
      <c r="R22" s="3">
        <f t="shared" si="3"/>
        <v>369600</v>
      </c>
      <c r="S22" s="5">
        <f t="shared" si="4"/>
        <v>438300</v>
      </c>
      <c r="T22" s="5">
        <f t="shared" si="4"/>
        <v>40800</v>
      </c>
      <c r="U22" s="5">
        <f t="shared" si="5"/>
        <v>479100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8400</v>
      </c>
      <c r="Q23" s="3">
        <v>0</v>
      </c>
      <c r="R23" s="3">
        <f t="shared" si="3"/>
        <v>8400</v>
      </c>
      <c r="S23" s="5">
        <f t="shared" si="4"/>
        <v>8400</v>
      </c>
      <c r="T23" s="5">
        <f t="shared" si="4"/>
        <v>0</v>
      </c>
      <c r="U23" s="5">
        <f t="shared" si="5"/>
        <v>8400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26400</v>
      </c>
      <c r="E24" s="5">
        <f t="shared" si="7"/>
        <v>33600</v>
      </c>
      <c r="F24" s="5">
        <f t="shared" si="7"/>
        <v>60000</v>
      </c>
      <c r="G24" s="5">
        <f t="shared" si="7"/>
        <v>48600</v>
      </c>
      <c r="H24" s="5">
        <f t="shared" si="7"/>
        <v>37800</v>
      </c>
      <c r="I24" s="5">
        <f t="shared" si="7"/>
        <v>86400</v>
      </c>
      <c r="J24" s="5">
        <f t="shared" si="7"/>
        <v>165600</v>
      </c>
      <c r="K24" s="5">
        <f t="shared" si="7"/>
        <v>108000</v>
      </c>
      <c r="L24" s="5">
        <f t="shared" si="7"/>
        <v>273600</v>
      </c>
      <c r="M24" s="5">
        <f t="shared" si="7"/>
        <v>1072500</v>
      </c>
      <c r="N24" s="5">
        <f t="shared" si="7"/>
        <v>405000</v>
      </c>
      <c r="O24" s="5">
        <f t="shared" si="7"/>
        <v>1477500</v>
      </c>
      <c r="P24" s="5">
        <f t="shared" si="7"/>
        <v>1738800</v>
      </c>
      <c r="Q24" s="5">
        <f t="shared" si="7"/>
        <v>478800</v>
      </c>
      <c r="R24" s="5">
        <f t="shared" si="7"/>
        <v>2217600</v>
      </c>
      <c r="S24" s="5">
        <f t="shared" si="4"/>
        <v>3051900</v>
      </c>
      <c r="T24" s="5">
        <f t="shared" si="4"/>
        <v>1063200</v>
      </c>
      <c r="U24" s="5">
        <f t="shared" si="5"/>
        <v>4115100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145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139</v>
      </c>
      <c r="E5" s="59" t="s">
        <v>140</v>
      </c>
      <c r="F5" s="32"/>
      <c r="G5" s="59" t="s">
        <v>139</v>
      </c>
      <c r="H5" s="59" t="s">
        <v>140</v>
      </c>
      <c r="I5" s="12"/>
      <c r="J5" s="59" t="s">
        <v>139</v>
      </c>
      <c r="K5" s="59" t="s">
        <v>140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421875" style="0" customWidth="1"/>
  </cols>
  <sheetData>
    <row r="1" spans="3:21" ht="15.75">
      <c r="C1" s="69" t="s">
        <v>145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3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142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143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144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ht="12.75">
      <c r="C10" s="31" t="s">
        <v>133</v>
      </c>
    </row>
    <row r="11" ht="12.75">
      <c r="C11" s="31" t="s">
        <v>134</v>
      </c>
    </row>
    <row r="12" ht="12.75">
      <c r="C12" s="31" t="s">
        <v>135</v>
      </c>
    </row>
    <row r="13" ht="12.75">
      <c r="C13" s="31" t="s">
        <v>136</v>
      </c>
    </row>
    <row r="14" ht="12.75">
      <c r="C14" s="31" t="s">
        <v>137</v>
      </c>
    </row>
    <row r="15" ht="12.75">
      <c r="C15" s="31" t="s">
        <v>138</v>
      </c>
    </row>
    <row r="18" spans="1:4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5.75">
      <c r="A19" s="11"/>
      <c r="B19" s="11"/>
      <c r="C19" s="11"/>
      <c r="D19" s="33"/>
      <c r="E19" s="33"/>
      <c r="F19" s="33"/>
      <c r="G19" s="33"/>
      <c r="H19" s="33"/>
      <c r="I19" s="33"/>
      <c r="J19" s="33"/>
      <c r="K19" s="49" t="s">
        <v>53</v>
      </c>
      <c r="L19" s="33"/>
      <c r="M19" s="33"/>
      <c r="N19" s="33"/>
      <c r="O19" s="33"/>
      <c r="P19" s="33"/>
      <c r="Q19" s="33"/>
      <c r="R19" s="3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11"/>
      <c r="C20" s="11"/>
      <c r="D20" s="33"/>
      <c r="E20" s="36" t="s">
        <v>6</v>
      </c>
      <c r="F20" s="37"/>
      <c r="G20" s="34"/>
      <c r="H20" s="44" t="s">
        <v>8</v>
      </c>
      <c r="I20" s="45"/>
      <c r="J20" s="40"/>
      <c r="K20" s="36" t="s">
        <v>9</v>
      </c>
      <c r="L20" s="40"/>
      <c r="M20" s="34"/>
      <c r="N20" s="44" t="s">
        <v>10</v>
      </c>
      <c r="O20" s="45"/>
      <c r="P20" s="38"/>
      <c r="Q20" s="39" t="s">
        <v>11</v>
      </c>
      <c r="R20" s="4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11"/>
      <c r="C21" s="11"/>
      <c r="D21" s="35"/>
      <c r="E21" s="25" t="s">
        <v>7</v>
      </c>
      <c r="F21" s="43"/>
      <c r="G21" s="42"/>
      <c r="H21" s="25" t="s">
        <v>42</v>
      </c>
      <c r="I21" s="33"/>
      <c r="J21" s="33"/>
      <c r="K21" s="25" t="s">
        <v>43</v>
      </c>
      <c r="L21" s="33"/>
      <c r="M21" s="34"/>
      <c r="N21" s="46" t="s">
        <v>44</v>
      </c>
      <c r="O21" s="45"/>
      <c r="P21" s="33"/>
      <c r="Q21" s="47" t="s">
        <v>45</v>
      </c>
      <c r="R21" s="3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38.25">
      <c r="A22" s="11"/>
      <c r="B22" s="7" t="s">
        <v>0</v>
      </c>
      <c r="C22" s="7" t="s">
        <v>114</v>
      </c>
      <c r="D22" s="61" t="s">
        <v>139</v>
      </c>
      <c r="E22" s="61" t="s">
        <v>140</v>
      </c>
      <c r="F22" s="7" t="s">
        <v>4</v>
      </c>
      <c r="G22" s="61" t="s">
        <v>139</v>
      </c>
      <c r="H22" s="61" t="s">
        <v>140</v>
      </c>
      <c r="I22" s="7" t="s">
        <v>4</v>
      </c>
      <c r="J22" s="61" t="s">
        <v>139</v>
      </c>
      <c r="K22" s="61" t="s">
        <v>140</v>
      </c>
      <c r="L22" s="7" t="s">
        <v>4</v>
      </c>
      <c r="M22" s="61" t="s">
        <v>139</v>
      </c>
      <c r="N22" s="61" t="s">
        <v>140</v>
      </c>
      <c r="O22" s="7" t="s">
        <v>4</v>
      </c>
      <c r="P22" s="61" t="s">
        <v>139</v>
      </c>
      <c r="Q22" s="61" t="s">
        <v>140</v>
      </c>
      <c r="R22" s="7" t="s">
        <v>4</v>
      </c>
      <c r="S22" s="61" t="str">
        <f>P22&amp;" Total"</f>
        <v>EAST-BOUND Total</v>
      </c>
      <c r="T22" s="61" t="str">
        <f>Q22&amp;" Total"</f>
        <v>WEST-BOUND Total</v>
      </c>
      <c r="U22" s="7" t="s">
        <v>4</v>
      </c>
      <c r="V22" s="7" t="s">
        <v>114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1073</v>
      </c>
      <c r="C23" s="3" t="s">
        <v>130</v>
      </c>
      <c r="D23" s="3">
        <v>0</v>
      </c>
      <c r="E23" s="3">
        <v>0</v>
      </c>
      <c r="F23" s="3">
        <f>SUM(D23:E23)</f>
        <v>0</v>
      </c>
      <c r="G23" s="3">
        <v>0</v>
      </c>
      <c r="H23" s="3">
        <v>0</v>
      </c>
      <c r="I23" s="3">
        <f>SUM(G23:H23)</f>
        <v>0</v>
      </c>
      <c r="J23" s="3">
        <v>7200</v>
      </c>
      <c r="K23" s="3">
        <v>0</v>
      </c>
      <c r="L23" s="3">
        <f>SUM(J23:K23)</f>
        <v>7200</v>
      </c>
      <c r="M23" s="3">
        <v>0</v>
      </c>
      <c r="N23" s="3">
        <v>7500</v>
      </c>
      <c r="O23" s="3">
        <f>SUM(M23:N23)</f>
        <v>7500</v>
      </c>
      <c r="P23" s="3">
        <v>0</v>
      </c>
      <c r="Q23" s="3">
        <v>0</v>
      </c>
      <c r="R23" s="3">
        <f>SUM(P23:Q23)</f>
        <v>0</v>
      </c>
      <c r="S23" s="5">
        <f>D23+G23+J23+M23+P23</f>
        <v>7200</v>
      </c>
      <c r="T23" s="5">
        <f>E23+H23+K23+N23+Q23</f>
        <v>7500</v>
      </c>
      <c r="U23" s="5">
        <f>S23+T23</f>
        <v>14700</v>
      </c>
      <c r="V23" s="3" t="s">
        <v>130</v>
      </c>
      <c r="W23" s="11" t="s">
        <v>141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>
        <v>1075</v>
      </c>
      <c r="C24" s="3" t="s">
        <v>131</v>
      </c>
      <c r="D24" s="3">
        <v>0</v>
      </c>
      <c r="E24" s="3">
        <v>0</v>
      </c>
      <c r="F24" s="3">
        <f aca="true" t="shared" si="0" ref="F24:F48">SUM(D24:E24)</f>
        <v>0</v>
      </c>
      <c r="G24" s="3">
        <v>0</v>
      </c>
      <c r="H24" s="3">
        <v>0</v>
      </c>
      <c r="I24" s="3">
        <f aca="true" t="shared" si="1" ref="I24:I36">SUM(G24:H24)</f>
        <v>0</v>
      </c>
      <c r="J24" s="3">
        <v>0</v>
      </c>
      <c r="K24" s="3">
        <v>0</v>
      </c>
      <c r="L24" s="3">
        <f>SUM(J24:K24)</f>
        <v>0</v>
      </c>
      <c r="M24" s="3">
        <v>15000</v>
      </c>
      <c r="N24" s="3">
        <v>0</v>
      </c>
      <c r="O24" s="3">
        <f aca="true" t="shared" si="2" ref="O24:O48">SUM(M24:N24)</f>
        <v>15000</v>
      </c>
      <c r="P24" s="3">
        <v>0</v>
      </c>
      <c r="Q24" s="3">
        <v>0</v>
      </c>
      <c r="R24" s="3">
        <f aca="true" t="shared" si="3" ref="R24:R48">SUM(P24:Q24)</f>
        <v>0</v>
      </c>
      <c r="S24" s="5">
        <f aca="true" t="shared" si="4" ref="S24:T49">D24+G24+J24+M24+P24</f>
        <v>15000</v>
      </c>
      <c r="T24" s="5">
        <f t="shared" si="4"/>
        <v>0</v>
      </c>
      <c r="U24" s="5">
        <f aca="true" t="shared" si="5" ref="U24:U49">S24+T24</f>
        <v>15000</v>
      </c>
      <c r="V24" s="3" t="s">
        <v>131</v>
      </c>
      <c r="W24" s="11" t="s">
        <v>141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1202</v>
      </c>
      <c r="C25" s="3" t="s">
        <v>132</v>
      </c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>SUM(J25:K25)</f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 t="s">
        <v>132</v>
      </c>
      <c r="W25" s="11" t="s">
        <v>141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>
        <v>1203</v>
      </c>
      <c r="C26" s="3" t="s">
        <v>133</v>
      </c>
      <c r="D26" s="3">
        <v>4800</v>
      </c>
      <c r="E26" s="3">
        <v>2400</v>
      </c>
      <c r="F26" s="3">
        <f t="shared" si="0"/>
        <v>7200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>SUM(J26:K26)</f>
        <v>0</v>
      </c>
      <c r="M26" s="3">
        <v>7500</v>
      </c>
      <c r="N26" s="3">
        <v>7500</v>
      </c>
      <c r="O26" s="3">
        <f t="shared" si="2"/>
        <v>15000</v>
      </c>
      <c r="P26" s="3">
        <v>58800</v>
      </c>
      <c r="Q26" s="3">
        <v>0</v>
      </c>
      <c r="R26" s="3">
        <f t="shared" si="3"/>
        <v>58800</v>
      </c>
      <c r="S26" s="5">
        <f t="shared" si="4"/>
        <v>71100</v>
      </c>
      <c r="T26" s="5">
        <f t="shared" si="4"/>
        <v>9900</v>
      </c>
      <c r="U26" s="5">
        <f t="shared" si="5"/>
        <v>81000</v>
      </c>
      <c r="V26" s="3" t="s">
        <v>133</v>
      </c>
      <c r="W26" s="11" t="s">
        <v>141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>
        <v>1268</v>
      </c>
      <c r="C27" s="3" t="s">
        <v>134</v>
      </c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>SUM(J27:K27)</f>
        <v>0</v>
      </c>
      <c r="M27" s="3">
        <v>0</v>
      </c>
      <c r="N27" s="3">
        <v>7500</v>
      </c>
      <c r="O27" s="3">
        <f t="shared" si="2"/>
        <v>7500</v>
      </c>
      <c r="P27" s="3">
        <v>8400</v>
      </c>
      <c r="Q27" s="3">
        <v>0</v>
      </c>
      <c r="R27" s="3">
        <f t="shared" si="3"/>
        <v>8400</v>
      </c>
      <c r="S27" s="5">
        <f t="shared" si="4"/>
        <v>8400</v>
      </c>
      <c r="T27" s="5">
        <f t="shared" si="4"/>
        <v>7500</v>
      </c>
      <c r="U27" s="5">
        <f t="shared" si="5"/>
        <v>15900</v>
      </c>
      <c r="V27" s="3" t="s">
        <v>134</v>
      </c>
      <c r="W27" s="11" t="s">
        <v>141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>
        <v>1789</v>
      </c>
      <c r="C28" s="3" t="s">
        <v>135</v>
      </c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aca="true" t="shared" si="6" ref="L28:L48">SUM(J28:K28)</f>
        <v>0</v>
      </c>
      <c r="M28" s="3">
        <v>7500</v>
      </c>
      <c r="N28" s="3">
        <v>7500</v>
      </c>
      <c r="O28" s="3">
        <f t="shared" si="2"/>
        <v>15000</v>
      </c>
      <c r="P28" s="3">
        <v>8400</v>
      </c>
      <c r="Q28" s="3">
        <v>0</v>
      </c>
      <c r="R28" s="3">
        <f t="shared" si="3"/>
        <v>8400</v>
      </c>
      <c r="S28" s="5">
        <f t="shared" si="4"/>
        <v>15900</v>
      </c>
      <c r="T28" s="5">
        <f t="shared" si="4"/>
        <v>7500</v>
      </c>
      <c r="U28" s="5">
        <f t="shared" si="5"/>
        <v>23400</v>
      </c>
      <c r="V28" s="3" t="s">
        <v>135</v>
      </c>
      <c r="W28" s="11" t="s">
        <v>141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>
        <v>1977</v>
      </c>
      <c r="C29" s="3" t="s">
        <v>136</v>
      </c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7200</v>
      </c>
      <c r="L29" s="3">
        <f t="shared" si="6"/>
        <v>7200</v>
      </c>
      <c r="M29" s="3">
        <v>15000</v>
      </c>
      <c r="N29" s="3">
        <v>7500</v>
      </c>
      <c r="O29" s="3">
        <f t="shared" si="2"/>
        <v>22500</v>
      </c>
      <c r="P29" s="3">
        <v>0</v>
      </c>
      <c r="Q29" s="3">
        <v>0</v>
      </c>
      <c r="R29" s="3">
        <f t="shared" si="3"/>
        <v>0</v>
      </c>
      <c r="S29" s="5">
        <f t="shared" si="4"/>
        <v>15000</v>
      </c>
      <c r="T29" s="5">
        <f t="shared" si="4"/>
        <v>14700</v>
      </c>
      <c r="U29" s="5">
        <f t="shared" si="5"/>
        <v>29700</v>
      </c>
      <c r="V29" s="3" t="s">
        <v>136</v>
      </c>
      <c r="W29" s="11" t="s">
        <v>141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>
        <v>1999</v>
      </c>
      <c r="C30" s="3" t="s">
        <v>137</v>
      </c>
      <c r="D30" s="3">
        <v>2400</v>
      </c>
      <c r="E30" s="3">
        <v>0</v>
      </c>
      <c r="F30" s="3">
        <f t="shared" si="0"/>
        <v>2400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2400</v>
      </c>
      <c r="T30" s="5">
        <f t="shared" si="4"/>
        <v>0</v>
      </c>
      <c r="U30" s="5">
        <f t="shared" si="5"/>
        <v>2400</v>
      </c>
      <c r="V30" s="3" t="s">
        <v>137</v>
      </c>
      <c r="W30" s="11" t="s">
        <v>141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>
        <v>3082</v>
      </c>
      <c r="C31" s="3" t="s">
        <v>138</v>
      </c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8400</v>
      </c>
      <c r="Q31" s="3">
        <v>16800</v>
      </c>
      <c r="R31" s="3">
        <f t="shared" si="3"/>
        <v>25200</v>
      </c>
      <c r="S31" s="5">
        <f t="shared" si="4"/>
        <v>8400</v>
      </c>
      <c r="T31" s="5">
        <f t="shared" si="4"/>
        <v>16800</v>
      </c>
      <c r="U31" s="5">
        <f t="shared" si="5"/>
        <v>25200</v>
      </c>
      <c r="V31" s="3" t="s">
        <v>138</v>
      </c>
      <c r="W31" s="11" t="s">
        <v>141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f t="shared" si="2"/>
        <v>0</v>
      </c>
      <c r="P34" s="3">
        <v>0</v>
      </c>
      <c r="Q34" s="3">
        <v>0</v>
      </c>
      <c r="R34" s="3">
        <f t="shared" si="3"/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0"/>
        <v>0</v>
      </c>
      <c r="G35" s="3">
        <v>0</v>
      </c>
      <c r="H35" s="3">
        <v>0</v>
      </c>
      <c r="I35" s="3">
        <f t="shared" si="1"/>
        <v>0</v>
      </c>
      <c r="J35" s="3">
        <v>0</v>
      </c>
      <c r="K35" s="3">
        <v>0</v>
      </c>
      <c r="L35" s="3">
        <f t="shared" si="6"/>
        <v>0</v>
      </c>
      <c r="M35" s="3">
        <v>0</v>
      </c>
      <c r="N35" s="3">
        <v>0</v>
      </c>
      <c r="O35" s="3">
        <f t="shared" si="2"/>
        <v>0</v>
      </c>
      <c r="P35" s="3">
        <v>0</v>
      </c>
      <c r="Q35" s="3">
        <v>0</v>
      </c>
      <c r="R35" s="3">
        <f t="shared" si="3"/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f t="shared" si="2"/>
        <v>0</v>
      </c>
      <c r="P36" s="3">
        <v>0</v>
      </c>
      <c r="Q36" s="3">
        <v>0</v>
      </c>
      <c r="R36" s="3">
        <f t="shared" si="3"/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 t="shared" si="6"/>
        <v>0</v>
      </c>
      <c r="M37" s="3">
        <v>0</v>
      </c>
      <c r="N37" s="3">
        <v>0</v>
      </c>
      <c r="O37" s="3">
        <f t="shared" si="2"/>
        <v>0</v>
      </c>
      <c r="P37" s="3">
        <v>0</v>
      </c>
      <c r="Q37" s="3">
        <v>0</v>
      </c>
      <c r="R37" s="3">
        <f t="shared" si="3"/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aca="true" t="shared" si="7" ref="F39:F47">SUM(D39:E39)</f>
        <v>0</v>
      </c>
      <c r="G39" s="3">
        <v>0</v>
      </c>
      <c r="H39" s="3">
        <v>0</v>
      </c>
      <c r="I39" s="3">
        <f aca="true" t="shared" si="8" ref="I39:I47">SUM(G39:H39)</f>
        <v>0</v>
      </c>
      <c r="J39" s="3">
        <v>0</v>
      </c>
      <c r="K39" s="3">
        <v>0</v>
      </c>
      <c r="L39" s="3">
        <f aca="true" t="shared" si="9" ref="L39:L47"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>SUM(D43:E43)</f>
        <v>0</v>
      </c>
      <c r="G43" s="3">
        <v>0</v>
      </c>
      <c r="H43" s="3">
        <v>0</v>
      </c>
      <c r="I43" s="3">
        <f>SUM(G43:H43)</f>
        <v>0</v>
      </c>
      <c r="J43" s="3">
        <v>0</v>
      </c>
      <c r="K43" s="3">
        <v>0</v>
      </c>
      <c r="L43" s="3">
        <f>SUM(J43:K43)</f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aca="true" t="shared" si="10" ref="S43:T45">D43+G43+J43+M43+P43</f>
        <v>0</v>
      </c>
      <c r="T43" s="5">
        <f t="shared" si="10"/>
        <v>0</v>
      </c>
      <c r="U43" s="5">
        <f>S43+T43</f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>SUM(D44:E44)</f>
        <v>0</v>
      </c>
      <c r="G44" s="3">
        <v>0</v>
      </c>
      <c r="H44" s="3">
        <v>0</v>
      </c>
      <c r="I44" s="3">
        <f>SUM(G44:H44)</f>
        <v>0</v>
      </c>
      <c r="J44" s="3">
        <v>0</v>
      </c>
      <c r="K44" s="3">
        <v>0</v>
      </c>
      <c r="L44" s="3">
        <f>SUM(J44:K44)</f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5">
        <f t="shared" si="10"/>
        <v>0</v>
      </c>
      <c r="T44" s="5">
        <f t="shared" si="10"/>
        <v>0</v>
      </c>
      <c r="U44" s="5">
        <f>S44+T44</f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3"/>
      <c r="D45" s="3">
        <v>0</v>
      </c>
      <c r="E45" s="3">
        <v>0</v>
      </c>
      <c r="F45" s="3">
        <f>SUM(D45:E45)</f>
        <v>0</v>
      </c>
      <c r="G45" s="3">
        <v>0</v>
      </c>
      <c r="H45" s="3">
        <v>0</v>
      </c>
      <c r="I45" s="3">
        <f>SUM(G45:H45)</f>
        <v>0</v>
      </c>
      <c r="J45" s="3">
        <v>0</v>
      </c>
      <c r="K45" s="3">
        <v>0</v>
      </c>
      <c r="L45" s="3">
        <f>SUM(J45:K45)</f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5">
        <f t="shared" si="10"/>
        <v>0</v>
      </c>
      <c r="T45" s="5">
        <f t="shared" si="10"/>
        <v>0</v>
      </c>
      <c r="U45" s="5">
        <f>S45+T45</f>
        <v>0</v>
      </c>
      <c r="V45" s="3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/>
      <c r="C46" s="3"/>
      <c r="D46" s="3">
        <v>0</v>
      </c>
      <c r="E46" s="3">
        <v>0</v>
      </c>
      <c r="F46" s="3">
        <f t="shared" si="7"/>
        <v>0</v>
      </c>
      <c r="G46" s="3">
        <v>0</v>
      </c>
      <c r="H46" s="3">
        <v>0</v>
      </c>
      <c r="I46" s="3">
        <f t="shared" si="8"/>
        <v>0</v>
      </c>
      <c r="J46" s="3">
        <v>0</v>
      </c>
      <c r="K46" s="3">
        <v>0</v>
      </c>
      <c r="L46" s="3">
        <f t="shared" si="9"/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">
        <f t="shared" si="4"/>
        <v>0</v>
      </c>
      <c r="T46" s="5">
        <f t="shared" si="4"/>
        <v>0</v>
      </c>
      <c r="U46" s="5">
        <f t="shared" si="5"/>
        <v>0</v>
      </c>
      <c r="V46" s="3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/>
      <c r="C47" s="3"/>
      <c r="D47" s="3">
        <v>0</v>
      </c>
      <c r="E47" s="3">
        <v>0</v>
      </c>
      <c r="F47" s="3">
        <f t="shared" si="7"/>
        <v>0</v>
      </c>
      <c r="G47" s="3">
        <v>0</v>
      </c>
      <c r="H47" s="3">
        <v>0</v>
      </c>
      <c r="I47" s="3">
        <f t="shared" si="8"/>
        <v>0</v>
      </c>
      <c r="J47" s="3">
        <v>0</v>
      </c>
      <c r="K47" s="3">
        <v>0</v>
      </c>
      <c r="L47" s="3">
        <f t="shared" si="9"/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5">
        <f t="shared" si="4"/>
        <v>0</v>
      </c>
      <c r="T47" s="5">
        <f t="shared" si="4"/>
        <v>0</v>
      </c>
      <c r="U47" s="5">
        <f t="shared" si="5"/>
        <v>0</v>
      </c>
      <c r="V47" s="3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/>
      <c r="C48" s="3"/>
      <c r="D48" s="3">
        <v>0</v>
      </c>
      <c r="E48" s="3">
        <v>0</v>
      </c>
      <c r="F48" s="3">
        <f t="shared" si="0"/>
        <v>0</v>
      </c>
      <c r="G48" s="3">
        <v>0</v>
      </c>
      <c r="H48" s="3">
        <v>0</v>
      </c>
      <c r="I48" s="3">
        <f>SUM(G48:H48)</f>
        <v>0</v>
      </c>
      <c r="J48" s="3">
        <v>0</v>
      </c>
      <c r="K48" s="3">
        <v>0</v>
      </c>
      <c r="L48" s="3">
        <f t="shared" si="6"/>
        <v>0</v>
      </c>
      <c r="M48" s="3">
        <v>0</v>
      </c>
      <c r="N48" s="3">
        <v>0</v>
      </c>
      <c r="O48" s="3">
        <f t="shared" si="2"/>
        <v>0</v>
      </c>
      <c r="P48" s="3">
        <v>0</v>
      </c>
      <c r="Q48" s="3">
        <v>0</v>
      </c>
      <c r="R48" s="3">
        <f t="shared" si="3"/>
        <v>0</v>
      </c>
      <c r="S48" s="5">
        <f t="shared" si="4"/>
        <v>0</v>
      </c>
      <c r="T48" s="5">
        <f t="shared" si="4"/>
        <v>0</v>
      </c>
      <c r="U48" s="5">
        <f t="shared" si="5"/>
        <v>0</v>
      </c>
      <c r="V48" s="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/>
      <c r="C49" s="5" t="s">
        <v>12</v>
      </c>
      <c r="D49" s="5">
        <f aca="true" t="shared" si="11" ref="D49:R49">SUM(D23:D48)</f>
        <v>7200</v>
      </c>
      <c r="E49" s="5">
        <f t="shared" si="11"/>
        <v>2400</v>
      </c>
      <c r="F49" s="5">
        <f t="shared" si="11"/>
        <v>9600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7200</v>
      </c>
      <c r="K49" s="5">
        <f t="shared" si="11"/>
        <v>7200</v>
      </c>
      <c r="L49" s="5">
        <f t="shared" si="11"/>
        <v>14400</v>
      </c>
      <c r="M49" s="5">
        <f t="shared" si="11"/>
        <v>45000</v>
      </c>
      <c r="N49" s="5">
        <f t="shared" si="11"/>
        <v>37500</v>
      </c>
      <c r="O49" s="5">
        <f t="shared" si="11"/>
        <v>82500</v>
      </c>
      <c r="P49" s="5">
        <f t="shared" si="11"/>
        <v>84000</v>
      </c>
      <c r="Q49" s="5">
        <f t="shared" si="11"/>
        <v>16800</v>
      </c>
      <c r="R49" s="5">
        <f t="shared" si="11"/>
        <v>100800</v>
      </c>
      <c r="S49" s="5">
        <f t="shared" si="4"/>
        <v>143400</v>
      </c>
      <c r="T49" s="5">
        <f t="shared" si="4"/>
        <v>63900</v>
      </c>
      <c r="U49" s="5">
        <f t="shared" si="5"/>
        <v>207300</v>
      </c>
      <c r="V49" s="5" t="s">
        <v>12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2007-09-24T13:23:00Z</dcterms:modified>
  <cp:category/>
  <cp:version/>
  <cp:contentType/>
  <cp:contentStatus/>
</cp:coreProperties>
</file>