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192.168.0.2\Projects\19\19018\D\Adm\DOC\TD\06.22-Rev5 -change to previous 02.22version\"/>
    </mc:Choice>
  </mc:AlternateContent>
  <xr:revisionPtr revIDLastSave="0" documentId="13_ncr:1_{560EDF66-FE96-4C40-9432-782E5CC0B180}" xr6:coauthVersionLast="47" xr6:coauthVersionMax="47" xr10:uidLastSave="{00000000-0000-0000-0000-000000000000}"/>
  <bookViews>
    <workbookView xWindow="-4560" yWindow="-16320" windowWidth="29040" windowHeight="15990" tabRatio="958" firstSheet="21" activeTab="42" xr2:uid="{00000000-000D-0000-FFFF-FFFF00000000}"/>
  </bookViews>
  <sheets>
    <sheet name="Information" sheetId="228" r:id="rId1"/>
    <sheet name="C1.2" sheetId="159" r:id="rId2"/>
    <sheet name="C1.3" sheetId="161" r:id="rId3"/>
    <sheet name="C1.4" sheetId="162" r:id="rId4"/>
    <sheet name="C1.5" sheetId="163" r:id="rId5"/>
    <sheet name="C1.6" sheetId="164" r:id="rId6"/>
    <sheet name="C1.7" sheetId="165" r:id="rId7"/>
    <sheet name="C2.1" sheetId="237" r:id="rId8"/>
    <sheet name="C3.1" sheetId="208" r:id="rId9"/>
    <sheet name="C3.2" sheetId="209" r:id="rId10"/>
    <sheet name="C3.3" sheetId="207" r:id="rId11"/>
    <sheet name="C4.1" sheetId="211" r:id="rId12"/>
    <sheet name="C4.2" sheetId="212" r:id="rId13"/>
    <sheet name="C4.3" sheetId="213" r:id="rId14"/>
    <sheet name="C4.4" sheetId="235" r:id="rId15"/>
    <sheet name="C5.1" sheetId="166" r:id="rId16"/>
    <sheet name="C5.2" sheetId="167" r:id="rId17"/>
    <sheet name="C5.4" sheetId="169" r:id="rId18"/>
    <sheet name="C8.1" sheetId="171" r:id="rId19"/>
    <sheet name="C9.1" sheetId="267" r:id="rId20"/>
    <sheet name="C11.1" sheetId="241" r:id="rId21"/>
    <sheet name="C11.2" sheetId="269" r:id="rId22"/>
    <sheet name="C11.4" sheetId="268" r:id="rId23"/>
    <sheet name="C11.5" sheetId="245" r:id="rId24"/>
    <sheet name="C11.6" sheetId="246" r:id="rId25"/>
    <sheet name="C11.7 " sheetId="266" r:id="rId26"/>
    <sheet name="C11.8" sheetId="248" r:id="rId27"/>
    <sheet name="C11.9" sheetId="249" r:id="rId28"/>
    <sheet name="C20.1" sheetId="192" r:id="rId29"/>
    <sheet name="Schedule A Roadworks Estimate" sheetId="282" r:id="rId30"/>
    <sheet name="C13.1" sheetId="274" r:id="rId31"/>
    <sheet name="C13.2" sheetId="270" r:id="rId32"/>
    <sheet name="C13.3" sheetId="275" r:id="rId33"/>
    <sheet name="C13.4" sheetId="276" r:id="rId34"/>
    <sheet name="C13.6" sheetId="271" r:id="rId35"/>
    <sheet name="C13.7" sheetId="273" r:id="rId36"/>
    <sheet name="C13.8" sheetId="272" r:id="rId37"/>
    <sheet name="Schedule B Bridge Estimate" sheetId="283" r:id="rId38"/>
    <sheet name="Schedule F" sheetId="280" r:id="rId39"/>
    <sheet name="F" sheetId="261" r:id="rId40"/>
    <sheet name="Schedule G" sheetId="262" r:id="rId41"/>
    <sheet name="G" sheetId="263" r:id="rId42"/>
    <sheet name="Summary Estimate" sheetId="281"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Backfill" localSheetId="20">[1]Home!$E$51</definedName>
    <definedName name="_Backfill" localSheetId="21">[1]Home!$E$51</definedName>
    <definedName name="_Backfill" localSheetId="22">[1]Home!$E$51</definedName>
    <definedName name="_Backfill" localSheetId="23">[1]Home!$E$51</definedName>
    <definedName name="_Backfill" localSheetId="24">[1]Home!$E$51</definedName>
    <definedName name="_Backfill" localSheetId="25">[1]Home!$E$51</definedName>
    <definedName name="_Backfill" localSheetId="26">[1]Home!$E$51</definedName>
    <definedName name="_Backfill" localSheetId="27">[1]Home!$E$51</definedName>
    <definedName name="_Backfill" localSheetId="31">#REF!</definedName>
    <definedName name="_Backfill" localSheetId="7">[1]Home!$E$51</definedName>
    <definedName name="_Backfill" localSheetId="14">[1]Home!$E$51</definedName>
    <definedName name="_Backfill" localSheetId="39">[2]Home!$E$51</definedName>
    <definedName name="_Backfill" localSheetId="41">[2]Home!$E$51</definedName>
    <definedName name="_Backfill" localSheetId="29">[2]Home!$E$51</definedName>
    <definedName name="_Backfill" localSheetId="37">[2]Home!$E$51</definedName>
    <definedName name="_Backfill" localSheetId="38">#REF!</definedName>
    <definedName name="_Backfill" localSheetId="42">[2]Home!$E$51</definedName>
    <definedName name="_Backfill">#REF!</definedName>
    <definedName name="_Benching" localSheetId="20">[1]Home!$E$49</definedName>
    <definedName name="_Benching" localSheetId="21">[1]Home!$E$49</definedName>
    <definedName name="_Benching" localSheetId="22">[1]Home!$E$49</definedName>
    <definedName name="_Benching" localSheetId="23">[1]Home!$E$49</definedName>
    <definedName name="_Benching" localSheetId="24">[1]Home!$E$49</definedName>
    <definedName name="_Benching" localSheetId="25">[1]Home!$E$49</definedName>
    <definedName name="_Benching" localSheetId="26">[1]Home!$E$49</definedName>
    <definedName name="_Benching" localSheetId="27">[1]Home!$E$49</definedName>
    <definedName name="_Benching" localSheetId="31">#REF!</definedName>
    <definedName name="_Benching" localSheetId="7">[1]Home!$E$49</definedName>
    <definedName name="_Benching" localSheetId="14">[1]Home!$E$49</definedName>
    <definedName name="_Benching" localSheetId="38">#REF!</definedName>
    <definedName name="_Benching">#REF!</definedName>
    <definedName name="_Brickwork" localSheetId="20">[1]Home!$E$43</definedName>
    <definedName name="_Brickwork" localSheetId="21">[1]Home!$E$43</definedName>
    <definedName name="_Brickwork" localSheetId="22">[1]Home!$E$43</definedName>
    <definedName name="_Brickwork" localSheetId="23">[1]Home!$E$43</definedName>
    <definedName name="_Brickwork" localSheetId="24">[1]Home!$E$43</definedName>
    <definedName name="_Brickwork" localSheetId="25">[1]Home!$E$43</definedName>
    <definedName name="_Brickwork" localSheetId="26">[1]Home!$E$43</definedName>
    <definedName name="_Brickwork" localSheetId="27">[1]Home!$E$43</definedName>
    <definedName name="_Brickwork" localSheetId="31">#REF!</definedName>
    <definedName name="_Brickwork" localSheetId="7">[1]Home!$E$43</definedName>
    <definedName name="_Brickwork" localSheetId="14">[1]Home!$E$43</definedName>
    <definedName name="_Brickwork" localSheetId="39">[2]Home!$E$43</definedName>
    <definedName name="_Brickwork" localSheetId="41">[2]Home!$E$43</definedName>
    <definedName name="_Brickwork" localSheetId="29">[2]Home!$E$43</definedName>
    <definedName name="_Brickwork" localSheetId="37">[2]Home!$E$43</definedName>
    <definedName name="_Brickwork" localSheetId="38">#REF!</definedName>
    <definedName name="_Brickwork" localSheetId="42">[2]Home!$E$43</definedName>
    <definedName name="_Brickwork">#REF!</definedName>
    <definedName name="_Clearing" localSheetId="20">[1]Home!$E$50</definedName>
    <definedName name="_Clearing" localSheetId="21">[1]Home!$E$50</definedName>
    <definedName name="_Clearing" localSheetId="22">[1]Home!$E$50</definedName>
    <definedName name="_Clearing" localSheetId="23">[1]Home!$E$50</definedName>
    <definedName name="_Clearing" localSheetId="24">[1]Home!$E$50</definedName>
    <definedName name="_Clearing" localSheetId="25">[1]Home!$E$50</definedName>
    <definedName name="_Clearing" localSheetId="26">[1]Home!$E$50</definedName>
    <definedName name="_Clearing" localSheetId="27">[1]Home!$E$50</definedName>
    <definedName name="_Clearing" localSheetId="31">#REF!</definedName>
    <definedName name="_Clearing" localSheetId="7">[1]Home!$E$50</definedName>
    <definedName name="_Clearing" localSheetId="14">[1]Home!$E$50</definedName>
    <definedName name="_Clearing" localSheetId="39">[2]Home!$E$50</definedName>
    <definedName name="_Clearing" localSheetId="41">[2]Home!$E$50</definedName>
    <definedName name="_Clearing" localSheetId="29">[2]Home!$E$50</definedName>
    <definedName name="_Clearing" localSheetId="37">[2]Home!$E$50</definedName>
    <definedName name="_Clearing" localSheetId="38">#REF!</definedName>
    <definedName name="_Clearing" localSheetId="42">[2]Home!$E$50</definedName>
    <definedName name="_Clearing">#REF!</definedName>
    <definedName name="_Client1" localSheetId="20">[1]Home!$C$2</definedName>
    <definedName name="_Client1" localSheetId="21">[1]Home!$C$2</definedName>
    <definedName name="_Client1" localSheetId="22">[1]Home!$C$2</definedName>
    <definedName name="_Client1" localSheetId="23">[1]Home!$C$2</definedName>
    <definedName name="_Client1" localSheetId="24">[1]Home!$C$2</definedName>
    <definedName name="_Client1" localSheetId="25">[1]Home!$C$2</definedName>
    <definedName name="_Client1" localSheetId="26">[1]Home!$C$2</definedName>
    <definedName name="_Client1" localSheetId="27">[1]Home!$C$2</definedName>
    <definedName name="_Client1" localSheetId="31">#REF!</definedName>
    <definedName name="_Client1" localSheetId="7">[1]Home!$C$2</definedName>
    <definedName name="_Client1" localSheetId="14">[1]Home!$C$2</definedName>
    <definedName name="_Client1" localSheetId="39">[2]Home!$C$2</definedName>
    <definedName name="_Client1" localSheetId="41">[2]Home!$C$2</definedName>
    <definedName name="_Client1" localSheetId="29">[2]Home!$C$2</definedName>
    <definedName name="_Client1" localSheetId="37">[2]Home!$C$2</definedName>
    <definedName name="_Client1" localSheetId="38">#REF!</definedName>
    <definedName name="_Client1" localSheetId="42">[2]Home!$C$2</definedName>
    <definedName name="_Client1">#REF!</definedName>
    <definedName name="_Client2" localSheetId="20">[1]Home!$C$3</definedName>
    <definedName name="_Client2" localSheetId="21">[1]Home!$C$3</definedName>
    <definedName name="_Client2" localSheetId="22">[1]Home!$C$3</definedName>
    <definedName name="_Client2" localSheetId="23">[1]Home!$C$3</definedName>
    <definedName name="_Client2" localSheetId="24">[1]Home!$C$3</definedName>
    <definedName name="_Client2" localSheetId="25">[1]Home!$C$3</definedName>
    <definedName name="_Client2" localSheetId="26">[1]Home!$C$3</definedName>
    <definedName name="_Client2" localSheetId="27">[1]Home!$C$3</definedName>
    <definedName name="_Client2" localSheetId="31">#REF!</definedName>
    <definedName name="_Client2" localSheetId="7">[1]Home!$C$3</definedName>
    <definedName name="_Client2" localSheetId="14">[1]Home!$C$3</definedName>
    <definedName name="_Client2" localSheetId="39">[2]Home!$C$3</definedName>
    <definedName name="_Client2" localSheetId="41">[2]Home!$C$3</definedName>
    <definedName name="_Client2" localSheetId="29">[2]Home!$C$3</definedName>
    <definedName name="_Client2" localSheetId="37">[2]Home!$C$3</definedName>
    <definedName name="_Client2" localSheetId="38">#REF!</definedName>
    <definedName name="_Client2" localSheetId="42">[2]Home!$C$3</definedName>
    <definedName name="_Client2">#REF!</definedName>
    <definedName name="_ContractNo" localSheetId="20">[1]Home!$C$5</definedName>
    <definedName name="_ContractNo" localSheetId="21">[1]Home!$C$5</definedName>
    <definedName name="_ContractNo" localSheetId="22">[1]Home!$C$5</definedName>
    <definedName name="_ContractNo" localSheetId="23">[1]Home!$C$5</definedName>
    <definedName name="_ContractNo" localSheetId="24">[1]Home!$C$5</definedName>
    <definedName name="_ContractNo" localSheetId="25">[1]Home!$C$5</definedName>
    <definedName name="_ContractNo" localSheetId="26">[1]Home!$C$5</definedName>
    <definedName name="_ContractNo" localSheetId="27">[1]Home!$C$5</definedName>
    <definedName name="_ContractNo" localSheetId="31">#REF!</definedName>
    <definedName name="_ContractNo" localSheetId="7">[1]Home!$C$5</definedName>
    <definedName name="_ContractNo" localSheetId="14">[1]Home!$C$5</definedName>
    <definedName name="_ContractNo" localSheetId="39">[2]Home!$C$5</definedName>
    <definedName name="_ContractNo" localSheetId="41">[2]Home!$C$5</definedName>
    <definedName name="_ContractNo" localSheetId="29">[2]Home!$C$5</definedName>
    <definedName name="_ContractNo" localSheetId="37">[2]Home!$C$5</definedName>
    <definedName name="_ContractNo" localSheetId="38">#REF!</definedName>
    <definedName name="_ContractNo" localSheetId="42">[2]Home!$C$5</definedName>
    <definedName name="_ContractNo">#REF!</definedName>
    <definedName name="_ContractPeriod" localSheetId="20">[1]Home!$C$16</definedName>
    <definedName name="_ContractPeriod" localSheetId="21">[1]Home!$C$16</definedName>
    <definedName name="_ContractPeriod" localSheetId="22">[1]Home!$C$16</definedName>
    <definedName name="_ContractPeriod" localSheetId="23">[1]Home!$C$16</definedName>
    <definedName name="_ContractPeriod" localSheetId="24">[1]Home!$C$16</definedName>
    <definedName name="_ContractPeriod" localSheetId="25">[1]Home!$C$16</definedName>
    <definedName name="_ContractPeriod" localSheetId="26">[1]Home!$C$16</definedName>
    <definedName name="_ContractPeriod" localSheetId="27">[1]Home!$C$16</definedName>
    <definedName name="_ContractPeriod" localSheetId="31">#REF!</definedName>
    <definedName name="_ContractPeriod" localSheetId="7">[1]Home!$C$16</definedName>
    <definedName name="_ContractPeriod" localSheetId="14">[1]Home!$C$16</definedName>
    <definedName name="_ContractPeriod" localSheetId="39">[2]Home!$C$16</definedName>
    <definedName name="_ContractPeriod" localSheetId="41">[2]Home!$C$16</definedName>
    <definedName name="_ContractPeriod" localSheetId="29">[2]Home!$C$16</definedName>
    <definedName name="_ContractPeriod" localSheetId="37">[2]Home!$C$16</definedName>
    <definedName name="_ContractPeriod" localSheetId="38">#REF!</definedName>
    <definedName name="_ContractPeriod" localSheetId="42">[2]Home!$C$16</definedName>
    <definedName name="_ContractPeriod">#REF!</definedName>
    <definedName name="_Description" localSheetId="20">[1]Home!$C$6</definedName>
    <definedName name="_Description" localSheetId="21">[1]Home!$C$6</definedName>
    <definedName name="_Description" localSheetId="22">[1]Home!$C$6</definedName>
    <definedName name="_Description" localSheetId="23">[1]Home!$C$6</definedName>
    <definedName name="_Description" localSheetId="24">[1]Home!$C$6</definedName>
    <definedName name="_Description" localSheetId="25">[1]Home!$C$6</definedName>
    <definedName name="_Description" localSheetId="26">[1]Home!$C$6</definedName>
    <definedName name="_Description" localSheetId="27">[1]Home!$C$6</definedName>
    <definedName name="_Description" localSheetId="31">#REF!</definedName>
    <definedName name="_Description" localSheetId="7">[1]Home!$C$6</definedName>
    <definedName name="_Description" localSheetId="14">[1]Home!$C$6</definedName>
    <definedName name="_Description" localSheetId="39">[2]Home!$C$6</definedName>
    <definedName name="_Description" localSheetId="41">[2]Home!$C$6</definedName>
    <definedName name="_Description" localSheetId="29">[2]Home!$C$6</definedName>
    <definedName name="_Description" localSheetId="37">[2]Home!$C$6</definedName>
    <definedName name="_Description" localSheetId="38">#REF!</definedName>
    <definedName name="_Description" localSheetId="42">[2]Home!$C$6</definedName>
    <definedName name="_Description">#REF!</definedName>
    <definedName name="_Excavation" localSheetId="20">[1]Home!$E$44</definedName>
    <definedName name="_Excavation" localSheetId="21">[1]Home!$E$44</definedName>
    <definedName name="_Excavation" localSheetId="22">[1]Home!$E$44</definedName>
    <definedName name="_Excavation" localSheetId="23">[1]Home!$E$44</definedName>
    <definedName name="_Excavation" localSheetId="24">[1]Home!$E$44</definedName>
    <definedName name="_Excavation" localSheetId="25">[1]Home!$E$44</definedName>
    <definedName name="_Excavation" localSheetId="26">[1]Home!$E$44</definedName>
    <definedName name="_Excavation" localSheetId="27">[1]Home!$E$44</definedName>
    <definedName name="_Excavation" localSheetId="31">#REF!</definedName>
    <definedName name="_Excavation" localSheetId="7">[1]Home!$E$44</definedName>
    <definedName name="_Excavation" localSheetId="14">[1]Home!$E$44</definedName>
    <definedName name="_Excavation" localSheetId="39">[2]Home!$E$44</definedName>
    <definedName name="_Excavation" localSheetId="41">[2]Home!$E$44</definedName>
    <definedName name="_Excavation" localSheetId="29">[2]Home!$E$44</definedName>
    <definedName name="_Excavation" localSheetId="37">[2]Home!$E$44</definedName>
    <definedName name="_Excavation" localSheetId="38">#REF!</definedName>
    <definedName name="_Excavation" localSheetId="42">[2]Home!$E$44</definedName>
    <definedName name="_Excavation">#REF!</definedName>
    <definedName name="_Expansion" localSheetId="20">[1]Home!$E$57</definedName>
    <definedName name="_Expansion" localSheetId="21">[1]Home!$E$57</definedName>
    <definedName name="_Expansion" localSheetId="22">[1]Home!$E$57</definedName>
    <definedName name="_Expansion" localSheetId="23">[1]Home!$E$57</definedName>
    <definedName name="_Expansion" localSheetId="24">[1]Home!$E$57</definedName>
    <definedName name="_Expansion" localSheetId="25">[1]Home!$E$57</definedName>
    <definedName name="_Expansion" localSheetId="26">[1]Home!$E$57</definedName>
    <definedName name="_Expansion" localSheetId="27">[1]Home!$E$57</definedName>
    <definedName name="_Expansion" localSheetId="31">#REF!</definedName>
    <definedName name="_Expansion" localSheetId="7">[1]Home!$E$57</definedName>
    <definedName name="_Expansion" localSheetId="14">[1]Home!$E$57</definedName>
    <definedName name="_Expansion" localSheetId="39">[2]Home!$E$57</definedName>
    <definedName name="_Expansion" localSheetId="41">[2]Home!$E$57</definedName>
    <definedName name="_Expansion" localSheetId="29">[2]Home!$E$57</definedName>
    <definedName name="_Expansion" localSheetId="37">[2]Home!$E$57</definedName>
    <definedName name="_Expansion" localSheetId="38">#REF!</definedName>
    <definedName name="_Expansion" localSheetId="42">[2]Home!$E$57</definedName>
    <definedName name="_Expansion">#REF!</definedName>
    <definedName name="_Formwork" localSheetId="20">[1]Home!$E$52</definedName>
    <definedName name="_Formwork" localSheetId="21">[1]Home!$E$52</definedName>
    <definedName name="_Formwork" localSheetId="22">[1]Home!$E$52</definedName>
    <definedName name="_Formwork" localSheetId="23">[1]Home!$E$52</definedName>
    <definedName name="_Formwork" localSheetId="24">[1]Home!$E$52</definedName>
    <definedName name="_Formwork" localSheetId="25">[1]Home!$E$52</definedName>
    <definedName name="_Formwork" localSheetId="26">[1]Home!$E$52</definedName>
    <definedName name="_Formwork" localSheetId="27">[1]Home!$E$52</definedName>
    <definedName name="_Formwork" localSheetId="31">#REF!</definedName>
    <definedName name="_Formwork" localSheetId="7">[1]Home!$E$52</definedName>
    <definedName name="_Formwork" localSheetId="14">[1]Home!$E$52</definedName>
    <definedName name="_Formwork" localSheetId="39">[2]Home!$E$52</definedName>
    <definedName name="_Formwork" localSheetId="41">[2]Home!$E$52</definedName>
    <definedName name="_Formwork" localSheetId="29">[2]Home!$E$52</definedName>
    <definedName name="_Formwork" localSheetId="37">[2]Home!$E$52</definedName>
    <definedName name="_Formwork" localSheetId="38">#REF!</definedName>
    <definedName name="_Formwork" localSheetId="42">[2]Home!$E$52</definedName>
    <definedName name="_Formwork">#REF!</definedName>
    <definedName name="_Gabion" localSheetId="20">[1]Home!$E$60</definedName>
    <definedName name="_Gabion" localSheetId="21">[1]Home!$E$60</definedName>
    <definedName name="_Gabion" localSheetId="22">[1]Home!$E$60</definedName>
    <definedName name="_Gabion" localSheetId="23">[1]Home!$E$60</definedName>
    <definedName name="_Gabion" localSheetId="24">[1]Home!$E$60</definedName>
    <definedName name="_Gabion" localSheetId="25">[1]Home!$E$60</definedName>
    <definedName name="_Gabion" localSheetId="26">[1]Home!$E$60</definedName>
    <definedName name="_Gabion" localSheetId="27">[1]Home!$E$60</definedName>
    <definedName name="_Gabion" localSheetId="31">#REF!</definedName>
    <definedName name="_Gabion" localSheetId="7">[1]Home!$E$60</definedName>
    <definedName name="_Gabion" localSheetId="14">[1]Home!$E$60</definedName>
    <definedName name="_Gabion" localSheetId="39">[2]Home!$E$60</definedName>
    <definedName name="_Gabion" localSheetId="41">[2]Home!$E$60</definedName>
    <definedName name="_Gabion" localSheetId="29">[2]Home!$E$60</definedName>
    <definedName name="_Gabion" localSheetId="37">[2]Home!$E$60</definedName>
    <definedName name="_Gabion" localSheetId="38">#REF!</definedName>
    <definedName name="_Gabion" localSheetId="42">[2]Home!$E$60</definedName>
    <definedName name="_Gabion">#REF!</definedName>
    <definedName name="_Geofabric" localSheetId="20">[1]Home!$E$55</definedName>
    <definedName name="_Geofabric" localSheetId="21">[1]Home!$E$55</definedName>
    <definedName name="_Geofabric" localSheetId="22">[1]Home!$E$55</definedName>
    <definedName name="_Geofabric" localSheetId="23">[1]Home!$E$55</definedName>
    <definedName name="_Geofabric" localSheetId="24">[1]Home!$E$55</definedName>
    <definedName name="_Geofabric" localSheetId="25">[1]Home!$E$55</definedName>
    <definedName name="_Geofabric" localSheetId="26">[1]Home!$E$55</definedName>
    <definedName name="_Geofabric" localSheetId="27">[1]Home!$E$55</definedName>
    <definedName name="_Geofabric" localSheetId="31">#REF!</definedName>
    <definedName name="_Geofabric" localSheetId="7">[1]Home!$E$55</definedName>
    <definedName name="_Geofabric" localSheetId="14">[1]Home!$E$55</definedName>
    <definedName name="_Geofabric" localSheetId="39">[2]Home!$E$55</definedName>
    <definedName name="_Geofabric" localSheetId="41">[2]Home!$E$55</definedName>
    <definedName name="_Geofabric" localSheetId="29">[2]Home!$E$55</definedName>
    <definedName name="_Geofabric" localSheetId="37">[2]Home!$E$55</definedName>
    <definedName name="_Geofabric" localSheetId="38">#REF!</definedName>
    <definedName name="_Geofabric" localSheetId="42">[2]Home!$E$55</definedName>
    <definedName name="_Geofabric">#REF!</definedName>
    <definedName name="_GPost" localSheetId="20">[1]Home!$E$61</definedName>
    <definedName name="_GPost" localSheetId="21">[1]Home!$E$61</definedName>
    <definedName name="_GPost" localSheetId="22">[1]Home!$E$61</definedName>
    <definedName name="_GPost" localSheetId="23">[1]Home!$E$61</definedName>
    <definedName name="_GPost" localSheetId="24">[1]Home!$E$61</definedName>
    <definedName name="_GPost" localSheetId="25">[1]Home!$E$61</definedName>
    <definedName name="_GPost" localSheetId="26">[1]Home!$E$61</definedName>
    <definedName name="_GPost" localSheetId="27">[1]Home!$E$61</definedName>
    <definedName name="_GPost" localSheetId="31">#REF!</definedName>
    <definedName name="_GPost" localSheetId="7">[1]Home!$E$61</definedName>
    <definedName name="_GPost" localSheetId="14">[1]Home!$E$61</definedName>
    <definedName name="_GPost" localSheetId="38">#REF!</definedName>
    <definedName name="_GPost">#REF!</definedName>
    <definedName name="_GRail" localSheetId="20">[1]Home!$E$62</definedName>
    <definedName name="_GRail" localSheetId="21">[1]Home!$E$62</definedName>
    <definedName name="_GRail" localSheetId="22">[1]Home!$E$62</definedName>
    <definedName name="_GRail" localSheetId="23">[1]Home!$E$62</definedName>
    <definedName name="_GRail" localSheetId="24">[1]Home!$E$62</definedName>
    <definedName name="_GRail" localSheetId="25">[1]Home!$E$62</definedName>
    <definedName name="_GRail" localSheetId="26">[1]Home!$E$62</definedName>
    <definedName name="_GRail" localSheetId="27">[1]Home!$E$62</definedName>
    <definedName name="_GRail" localSheetId="31">#REF!</definedName>
    <definedName name="_GRail" localSheetId="7">[1]Home!$E$62</definedName>
    <definedName name="_GRail" localSheetId="14">[1]Home!$E$62</definedName>
    <definedName name="_GRail" localSheetId="39">[2]Home!$E$62</definedName>
    <definedName name="_GRail" localSheetId="41">[2]Home!$E$62</definedName>
    <definedName name="_GRail" localSheetId="29">[2]Home!$E$62</definedName>
    <definedName name="_GRail" localSheetId="37">[2]Home!$E$62</definedName>
    <definedName name="_GRail" localSheetId="38">#REF!</definedName>
    <definedName name="_GRail" localSheetId="42">[2]Home!$E$62</definedName>
    <definedName name="_GRail">#REF!</definedName>
    <definedName name="_Haul" localSheetId="20">[1]Home!$E$40</definedName>
    <definedName name="_Haul" localSheetId="21">[1]Home!$E$40</definedName>
    <definedName name="_Haul" localSheetId="22">[1]Home!$E$40</definedName>
    <definedName name="_Haul" localSheetId="23">[1]Home!$E$40</definedName>
    <definedName name="_Haul" localSheetId="24">[1]Home!$E$40</definedName>
    <definedName name="_Haul" localSheetId="25">[1]Home!$E$40</definedName>
    <definedName name="_Haul" localSheetId="26">[1]Home!$E$40</definedName>
    <definedName name="_Haul" localSheetId="27">[1]Home!$E$40</definedName>
    <definedName name="_Haul" localSheetId="31">#REF!</definedName>
    <definedName name="_Haul" localSheetId="7">[1]Home!$E$40</definedName>
    <definedName name="_Haul" localSheetId="14">[1]Home!$E$40</definedName>
    <definedName name="_Haul" localSheetId="39">[2]Home!$E$40</definedName>
    <definedName name="_Haul" localSheetId="41">[2]Home!$E$40</definedName>
    <definedName name="_Haul" localSheetId="29">[2]Home!$E$40</definedName>
    <definedName name="_Haul" localSheetId="37">[2]Home!$E$40</definedName>
    <definedName name="_Haul" localSheetId="38">#REF!</definedName>
    <definedName name="_Haul" localSheetId="42">[2]Home!$E$40</definedName>
    <definedName name="_Haul">#REF!</definedName>
    <definedName name="_HaulPerMetre" localSheetId="20">[1]Home!$E$38</definedName>
    <definedName name="_HaulPerMetre" localSheetId="21">[1]Home!$E$38</definedName>
    <definedName name="_HaulPerMetre" localSheetId="22">[1]Home!$E$38</definedName>
    <definedName name="_HaulPerMetre" localSheetId="23">[1]Home!$E$38</definedName>
    <definedName name="_HaulPerMetre" localSheetId="24">[1]Home!$E$38</definedName>
    <definedName name="_HaulPerMetre" localSheetId="25">[1]Home!$E$38</definedName>
    <definedName name="_HaulPerMetre" localSheetId="26">[1]Home!$E$38</definedName>
    <definedName name="_HaulPerMetre" localSheetId="27">[1]Home!$E$38</definedName>
    <definedName name="_HaulPerMetre" localSheetId="31">#REF!</definedName>
    <definedName name="_HaulPerMetre" localSheetId="7">[1]Home!$E$38</definedName>
    <definedName name="_HaulPerMetre" localSheetId="14">[1]Home!$E$38</definedName>
    <definedName name="_HaulPerMetre" localSheetId="39">[2]Home!$E$38</definedName>
    <definedName name="_HaulPerMetre" localSheetId="41">[2]Home!$E$38</definedName>
    <definedName name="_HaulPerMetre" localSheetId="29">[2]Home!$E$38</definedName>
    <definedName name="_HaulPerMetre" localSheetId="37">[2]Home!$E$38</definedName>
    <definedName name="_HaulPerMetre" localSheetId="38">#REF!</definedName>
    <definedName name="_HaulPerMetre" localSheetId="42">[2]Home!$E$38</definedName>
    <definedName name="_HaulPerMetre">#REF!</definedName>
    <definedName name="_KandC" localSheetId="20">[1]Home!$E$59</definedName>
    <definedName name="_KandC" localSheetId="21">[1]Home!$E$59</definedName>
    <definedName name="_KandC" localSheetId="22">[1]Home!$E$59</definedName>
    <definedName name="_KandC" localSheetId="23">[1]Home!$E$59</definedName>
    <definedName name="_KandC" localSheetId="24">[1]Home!$E$59</definedName>
    <definedName name="_KandC" localSheetId="25">[1]Home!$E$59</definedName>
    <definedName name="_KandC" localSheetId="26">[1]Home!$E$59</definedName>
    <definedName name="_KandC" localSheetId="27">[1]Home!$E$59</definedName>
    <definedName name="_KandC" localSheetId="31">#REF!</definedName>
    <definedName name="_KandC" localSheetId="7">[1]Home!$E$59</definedName>
    <definedName name="_KandC" localSheetId="14">[1]Home!$E$59</definedName>
    <definedName name="_KandC" localSheetId="38">#REF!</definedName>
    <definedName name="_KandC">#REF!</definedName>
    <definedName name="_Kerb" localSheetId="20">[1]Home!$E$58</definedName>
    <definedName name="_Kerb" localSheetId="21">[1]Home!$E$58</definedName>
    <definedName name="_Kerb" localSheetId="22">[1]Home!$E$58</definedName>
    <definedName name="_Kerb" localSheetId="23">[1]Home!$E$58</definedName>
    <definedName name="_Kerb" localSheetId="24">[1]Home!$E$58</definedName>
    <definedName name="_Kerb" localSheetId="25">[1]Home!$E$58</definedName>
    <definedName name="_Kerb" localSheetId="26">[1]Home!$E$58</definedName>
    <definedName name="_Kerb" localSheetId="27">[1]Home!$E$58</definedName>
    <definedName name="_Kerb" localSheetId="31">#REF!</definedName>
    <definedName name="_Kerb" localSheetId="7">[1]Home!$E$58</definedName>
    <definedName name="_Kerb" localSheetId="14">[1]Home!$E$58</definedName>
    <definedName name="_Kerb" localSheetId="39">[2]Home!$E$58</definedName>
    <definedName name="_Kerb" localSheetId="41">[2]Home!$E$58</definedName>
    <definedName name="_Kerb" localSheetId="29">[2]Home!$E$58</definedName>
    <definedName name="_Kerb" localSheetId="37">[2]Home!$E$58</definedName>
    <definedName name="_Kerb" localSheetId="38">#REF!</definedName>
    <definedName name="_Kerb" localSheetId="42">[2]Home!$E$58</definedName>
    <definedName name="_Kerb">#REF!</definedName>
    <definedName name="_LabourDaily" localSheetId="20">[1]Home!$C$13</definedName>
    <definedName name="_LabourDaily" localSheetId="21">[1]Home!$C$13</definedName>
    <definedName name="_LabourDaily" localSheetId="22">[1]Home!$C$13</definedName>
    <definedName name="_LabourDaily" localSheetId="23">[1]Home!$C$13</definedName>
    <definedName name="_LabourDaily" localSheetId="24">[1]Home!$C$13</definedName>
    <definedName name="_LabourDaily" localSheetId="25">[1]Home!$C$13</definedName>
    <definedName name="_LabourDaily" localSheetId="26">[1]Home!$C$13</definedName>
    <definedName name="_LabourDaily" localSheetId="27">[1]Home!$C$13</definedName>
    <definedName name="_LabourDaily" localSheetId="31">#REF!</definedName>
    <definedName name="_LabourDaily" localSheetId="7">[1]Home!$C$13</definedName>
    <definedName name="_LabourDaily" localSheetId="14">[1]Home!$C$13</definedName>
    <definedName name="_LabourDaily" localSheetId="39">[2]Home!$C$13</definedName>
    <definedName name="_LabourDaily" localSheetId="41">[2]Home!$C$13</definedName>
    <definedName name="_LabourDaily" localSheetId="29">[2]Home!$C$13</definedName>
    <definedName name="_LabourDaily" localSheetId="37">[2]Home!$C$13</definedName>
    <definedName name="_LabourDaily" localSheetId="38">#REF!</definedName>
    <definedName name="_LabourDaily" localSheetId="42">[2]Home!$C$13</definedName>
    <definedName name="_LabourDaily">#REF!</definedName>
    <definedName name="_LabourHours" localSheetId="20">#REF!</definedName>
    <definedName name="_LabourHours" localSheetId="21">#REF!</definedName>
    <definedName name="_LabourHours" localSheetId="22">#REF!</definedName>
    <definedName name="_LabourHours" localSheetId="23">#REF!</definedName>
    <definedName name="_LabourHours" localSheetId="24">#REF!</definedName>
    <definedName name="_LabourHours" localSheetId="25">#REF!</definedName>
    <definedName name="_LabourHours" localSheetId="26">#REF!</definedName>
    <definedName name="_LabourHours" localSheetId="27">#REF!</definedName>
    <definedName name="_LabourHours" localSheetId="31">#REF!</definedName>
    <definedName name="_LabourHours" localSheetId="7">#REF!</definedName>
    <definedName name="_LabourHours" localSheetId="14">#REF!</definedName>
    <definedName name="_LabourHours" localSheetId="38">#REF!</definedName>
    <definedName name="_LabourHours">#REF!</definedName>
    <definedName name="_LabourRate" localSheetId="20">[1]Home!$C$11</definedName>
    <definedName name="_LabourRate" localSheetId="21">[1]Home!$C$11</definedName>
    <definedName name="_LabourRate" localSheetId="22">[1]Home!$C$11</definedName>
    <definedName name="_LabourRate" localSheetId="23">[1]Home!$C$11</definedName>
    <definedName name="_LabourRate" localSheetId="24">[1]Home!$C$11</definedName>
    <definedName name="_LabourRate" localSheetId="25">[1]Home!$C$11</definedName>
    <definedName name="_LabourRate" localSheetId="26">[1]Home!$C$11</definedName>
    <definedName name="_LabourRate" localSheetId="27">[1]Home!$C$11</definedName>
    <definedName name="_LabourRate" localSheetId="31">#REF!</definedName>
    <definedName name="_LabourRate" localSheetId="7">[1]Home!$C$11</definedName>
    <definedName name="_LabourRate" localSheetId="14">[1]Home!$C$11</definedName>
    <definedName name="_LabourRate" localSheetId="39">[2]Home!$C$11</definedName>
    <definedName name="_LabourRate" localSheetId="41">[2]Home!$C$11</definedName>
    <definedName name="_LabourRate" localSheetId="29">[2]Home!$C$11</definedName>
    <definedName name="_LabourRate" localSheetId="37">[2]Home!$C$11</definedName>
    <definedName name="_LabourRate" localSheetId="38">#REF!</definedName>
    <definedName name="_LabourRate" localSheetId="42">[2]Home!$C$11</definedName>
    <definedName name="_LabourRate">#REF!</definedName>
    <definedName name="_Markup" localSheetId="20">[1]Home!$C$27</definedName>
    <definedName name="_Markup" localSheetId="21">[1]Home!$C$27</definedName>
    <definedName name="_Markup" localSheetId="22">[1]Home!$C$27</definedName>
    <definedName name="_Markup" localSheetId="23">[1]Home!$C$27</definedName>
    <definedName name="_Markup" localSheetId="24">[1]Home!$C$27</definedName>
    <definedName name="_Markup" localSheetId="25">[1]Home!$C$27</definedName>
    <definedName name="_Markup" localSheetId="26">[1]Home!$C$27</definedName>
    <definedName name="_Markup" localSheetId="27">[1]Home!$C$27</definedName>
    <definedName name="_Markup" localSheetId="31">#REF!</definedName>
    <definedName name="_Markup" localSheetId="7">[1]Home!$C$27</definedName>
    <definedName name="_Markup" localSheetId="14">[1]Home!$C$27</definedName>
    <definedName name="_Markup" localSheetId="39">[2]Home!$C$27</definedName>
    <definedName name="_Markup" localSheetId="41">[2]Home!$C$27</definedName>
    <definedName name="_Markup" localSheetId="29">[2]Home!$C$27</definedName>
    <definedName name="_Markup" localSheetId="37">[2]Home!$C$27</definedName>
    <definedName name="_Markup" localSheetId="38">#REF!</definedName>
    <definedName name="_Markup" localSheetId="42">[2]Home!$C$27</definedName>
    <definedName name="_Markup">#REF!</definedName>
    <definedName name="_Mesh" localSheetId="20">[1]Home!$E$53</definedName>
    <definedName name="_Mesh" localSheetId="21">[1]Home!$E$53</definedName>
    <definedName name="_Mesh" localSheetId="22">[1]Home!$E$53</definedName>
    <definedName name="_Mesh" localSheetId="23">[1]Home!$E$53</definedName>
    <definedName name="_Mesh" localSheetId="24">[1]Home!$E$53</definedName>
    <definedName name="_Mesh" localSheetId="25">[1]Home!$E$53</definedName>
    <definedName name="_Mesh" localSheetId="26">[1]Home!$E$53</definedName>
    <definedName name="_Mesh" localSheetId="27">[1]Home!$E$53</definedName>
    <definedName name="_Mesh" localSheetId="31">#REF!</definedName>
    <definedName name="_Mesh" localSheetId="7">[1]Home!$E$53</definedName>
    <definedName name="_Mesh" localSheetId="14">[1]Home!$E$53</definedName>
    <definedName name="_Mesh" localSheetId="39">[2]Home!$E$53</definedName>
    <definedName name="_Mesh" localSheetId="41">[2]Home!$E$53</definedName>
    <definedName name="_Mesh" localSheetId="29">[2]Home!$E$53</definedName>
    <definedName name="_Mesh" localSheetId="37">[2]Home!$E$53</definedName>
    <definedName name="_Mesh" localSheetId="38">#REF!</definedName>
    <definedName name="_Mesh" localSheetId="42">[2]Home!$E$53</definedName>
    <definedName name="_Mesh">#REF!</definedName>
    <definedName name="_Mix" localSheetId="20">[1]Home!$E$41</definedName>
    <definedName name="_Mix" localSheetId="21">[1]Home!$E$41</definedName>
    <definedName name="_Mix" localSheetId="22">[1]Home!$E$41</definedName>
    <definedName name="_Mix" localSheetId="23">[1]Home!$E$41</definedName>
    <definedName name="_Mix" localSheetId="24">[1]Home!$E$41</definedName>
    <definedName name="_Mix" localSheetId="25">[1]Home!$E$41</definedName>
    <definedName name="_Mix" localSheetId="26">[1]Home!$E$41</definedName>
    <definedName name="_Mix" localSheetId="27">[1]Home!$E$41</definedName>
    <definedName name="_Mix" localSheetId="31">#REF!</definedName>
    <definedName name="_Mix" localSheetId="7">[1]Home!$E$41</definedName>
    <definedName name="_Mix" localSheetId="14">[1]Home!$E$41</definedName>
    <definedName name="_Mix" localSheetId="39">[2]Home!$E$41</definedName>
    <definedName name="_Mix" localSheetId="41">[2]Home!$E$41</definedName>
    <definedName name="_Mix" localSheetId="29">[2]Home!$E$41</definedName>
    <definedName name="_Mix" localSheetId="37">[2]Home!$E$41</definedName>
    <definedName name="_Mix" localSheetId="38">#REF!</definedName>
    <definedName name="_Mix" localSheetId="42">[2]Home!$E$41</definedName>
    <definedName name="_Mix">#REF!</definedName>
    <definedName name="_Place" localSheetId="20">[1]Home!$E$42</definedName>
    <definedName name="_Place" localSheetId="21">[1]Home!$E$42</definedName>
    <definedName name="_Place" localSheetId="22">[1]Home!$E$42</definedName>
    <definedName name="_Place" localSheetId="23">[1]Home!$E$42</definedName>
    <definedName name="_Place" localSheetId="24">[1]Home!$E$42</definedName>
    <definedName name="_Place" localSheetId="25">[1]Home!$E$42</definedName>
    <definedName name="_Place" localSheetId="26">[1]Home!$E$42</definedName>
    <definedName name="_Place" localSheetId="27">[1]Home!$E$42</definedName>
    <definedName name="_Place" localSheetId="31">#REF!</definedName>
    <definedName name="_Place" localSheetId="7">[1]Home!$E$42</definedName>
    <definedName name="_Place" localSheetId="14">[1]Home!$E$42</definedName>
    <definedName name="_Place" localSheetId="39">[2]Home!$E$42</definedName>
    <definedName name="_Place" localSheetId="41">[2]Home!$E$42</definedName>
    <definedName name="_Place" localSheetId="29">[2]Home!$E$42</definedName>
    <definedName name="_Place" localSheetId="37">[2]Home!$E$42</definedName>
    <definedName name="_Place" localSheetId="38">#REF!</definedName>
    <definedName name="_Place" localSheetId="42">[2]Home!$E$42</definedName>
    <definedName name="_Place">#REF!</definedName>
    <definedName name="_Plaster" localSheetId="20">[1]Home!$E$48</definedName>
    <definedName name="_Plaster" localSheetId="21">[1]Home!$E$48</definedName>
    <definedName name="_Plaster" localSheetId="22">[1]Home!$E$48</definedName>
    <definedName name="_Plaster" localSheetId="23">[1]Home!$E$48</definedName>
    <definedName name="_Plaster" localSheetId="24">[1]Home!$E$48</definedName>
    <definedName name="_Plaster" localSheetId="25">[1]Home!$E$48</definedName>
    <definedName name="_Plaster" localSheetId="26">[1]Home!$E$48</definedName>
    <definedName name="_Plaster" localSheetId="27">[1]Home!$E$48</definedName>
    <definedName name="_Plaster" localSheetId="31">#REF!</definedName>
    <definedName name="_Plaster" localSheetId="7">[1]Home!$E$48</definedName>
    <definedName name="_Plaster" localSheetId="14">[1]Home!$E$48</definedName>
    <definedName name="_Plaster" localSheetId="38">#REF!</definedName>
    <definedName name="_Plaster">#REF!</definedName>
    <definedName name="_RoadLength" localSheetId="20">[1]Home!$C$25</definedName>
    <definedName name="_RoadLength" localSheetId="21">[1]Home!$C$25</definedName>
    <definedName name="_RoadLength" localSheetId="22">[1]Home!$C$25</definedName>
    <definedName name="_RoadLength" localSheetId="23">[1]Home!$C$25</definedName>
    <definedName name="_RoadLength" localSheetId="24">[1]Home!$C$25</definedName>
    <definedName name="_RoadLength" localSheetId="25">[1]Home!$C$25</definedName>
    <definedName name="_RoadLength" localSheetId="26">[1]Home!$C$25</definedName>
    <definedName name="_RoadLength" localSheetId="27">[1]Home!$C$25</definedName>
    <definedName name="_RoadLength" localSheetId="31">#REF!</definedName>
    <definedName name="_RoadLength" localSheetId="7">[1]Home!$C$25</definedName>
    <definedName name="_RoadLength" localSheetId="14">[1]Home!$C$25</definedName>
    <definedName name="_RoadLength" localSheetId="39">[2]Home!$C$25</definedName>
    <definedName name="_RoadLength" localSheetId="41">[2]Home!$C$25</definedName>
    <definedName name="_RoadLength" localSheetId="29">[2]Home!$C$25</definedName>
    <definedName name="_RoadLength" localSheetId="37">[2]Home!$C$25</definedName>
    <definedName name="_RoadLength" localSheetId="38">#REF!</definedName>
    <definedName name="_RoadLength" localSheetId="42">[2]Home!$C$25</definedName>
    <definedName name="_RoadLength">#REF!</definedName>
    <definedName name="_Roadmarkings" localSheetId="20">#REF!</definedName>
    <definedName name="_Roadmarkings" localSheetId="21">#REF!</definedName>
    <definedName name="_Roadmarkings" localSheetId="22">#REF!</definedName>
    <definedName name="_Roadmarkings" localSheetId="23">#REF!</definedName>
    <definedName name="_Roadmarkings" localSheetId="24">#REF!</definedName>
    <definedName name="_Roadmarkings" localSheetId="25">#REF!</definedName>
    <definedName name="_Roadmarkings" localSheetId="26">#REF!</definedName>
    <definedName name="_Roadmarkings" localSheetId="27">#REF!</definedName>
    <definedName name="_Roadmarkings" localSheetId="31">#REF!</definedName>
    <definedName name="_Roadmarkings" localSheetId="7">#REF!</definedName>
    <definedName name="_Roadmarkings" localSheetId="14">#REF!</definedName>
    <definedName name="_Roadmarkings" localSheetId="38">#REF!</definedName>
    <definedName name="_Roadmarkings">#REF!</definedName>
    <definedName name="_RoadstudSpc" localSheetId="20">[1]Home!$C$31</definedName>
    <definedName name="_RoadstudSpc" localSheetId="21">[1]Home!$C$31</definedName>
    <definedName name="_RoadstudSpc" localSheetId="22">[1]Home!$C$31</definedName>
    <definedName name="_RoadstudSpc" localSheetId="23">[1]Home!$C$31</definedName>
    <definedName name="_RoadstudSpc" localSheetId="24">[1]Home!$C$31</definedName>
    <definedName name="_RoadstudSpc" localSheetId="25">[1]Home!$C$31</definedName>
    <definedName name="_RoadstudSpc" localSheetId="26">[1]Home!$C$31</definedName>
    <definedName name="_RoadstudSpc" localSheetId="27">[1]Home!$C$31</definedName>
    <definedName name="_RoadstudSpc" localSheetId="31">#REF!</definedName>
    <definedName name="_RoadstudSpc" localSheetId="7">[1]Home!$C$31</definedName>
    <definedName name="_RoadstudSpc" localSheetId="14">[1]Home!$C$31</definedName>
    <definedName name="_RoadstudSpc" localSheetId="39">[2]Home!$C$31</definedName>
    <definedName name="_RoadstudSpc" localSheetId="41">[2]Home!$C$31</definedName>
    <definedName name="_RoadstudSpc" localSheetId="29">[2]Home!$C$31</definedName>
    <definedName name="_RoadstudSpc" localSheetId="37">[2]Home!$C$31</definedName>
    <definedName name="_RoadstudSpc" localSheetId="38">#REF!</definedName>
    <definedName name="_RoadstudSpc" localSheetId="42">[2]Home!$C$31</definedName>
    <definedName name="_RoadstudSpc">#REF!</definedName>
    <definedName name="_Sheeting" localSheetId="20">[1]Home!$E$54</definedName>
    <definedName name="_Sheeting" localSheetId="21">[1]Home!$E$54</definedName>
    <definedName name="_Sheeting" localSheetId="22">[1]Home!$E$54</definedName>
    <definedName name="_Sheeting" localSheetId="23">[1]Home!$E$54</definedName>
    <definedName name="_Sheeting" localSheetId="24">[1]Home!$E$54</definedName>
    <definedName name="_Sheeting" localSheetId="25">[1]Home!$E$54</definedName>
    <definedName name="_Sheeting" localSheetId="26">[1]Home!$E$54</definedName>
    <definedName name="_Sheeting" localSheetId="27">[1]Home!$E$54</definedName>
    <definedName name="_Sheeting" localSheetId="31">#REF!</definedName>
    <definedName name="_Sheeting" localSheetId="7">[1]Home!$E$54</definedName>
    <definedName name="_Sheeting" localSheetId="14">[1]Home!$E$54</definedName>
    <definedName name="_Sheeting" localSheetId="38">#REF!</definedName>
    <definedName name="_Sheeting">#REF!</definedName>
    <definedName name="_Sign" localSheetId="20">[1]Home!$E$63</definedName>
    <definedName name="_Sign" localSheetId="21">[1]Home!$E$63</definedName>
    <definedName name="_Sign" localSheetId="22">[1]Home!$E$63</definedName>
    <definedName name="_Sign" localSheetId="23">[1]Home!$E$63</definedName>
    <definedName name="_Sign" localSheetId="24">[1]Home!$E$63</definedName>
    <definedName name="_Sign" localSheetId="25">[1]Home!$E$63</definedName>
    <definedName name="_Sign" localSheetId="26">[1]Home!$E$63</definedName>
    <definedName name="_Sign" localSheetId="27">[1]Home!$E$63</definedName>
    <definedName name="_Sign" localSheetId="31">#REF!</definedName>
    <definedName name="_Sign" localSheetId="7">[1]Home!$E$63</definedName>
    <definedName name="_Sign" localSheetId="14">[1]Home!$E$63</definedName>
    <definedName name="_Sign" localSheetId="39">[2]Home!$E$63</definedName>
    <definedName name="_Sign" localSheetId="41">[2]Home!$E$63</definedName>
    <definedName name="_Sign" localSheetId="29">[2]Home!$E$63</definedName>
    <definedName name="_Sign" localSheetId="37">[2]Home!$E$63</definedName>
    <definedName name="_Sign" localSheetId="38">#REF!</definedName>
    <definedName name="_Sign" localSheetId="42">[2]Home!$E$63</definedName>
    <definedName name="_Sign">#REF!</definedName>
    <definedName name="_Spread" localSheetId="20">[1]Home!$E$47</definedName>
    <definedName name="_Spread" localSheetId="21">[1]Home!$E$47</definedName>
    <definedName name="_Spread" localSheetId="22">[1]Home!$E$47</definedName>
    <definedName name="_Spread" localSheetId="23">[1]Home!$E$47</definedName>
    <definedName name="_Spread" localSheetId="24">[1]Home!$E$47</definedName>
    <definedName name="_Spread" localSheetId="25">[1]Home!$E$47</definedName>
    <definedName name="_Spread" localSheetId="26">[1]Home!$E$47</definedName>
    <definedName name="_Spread" localSheetId="27">[1]Home!$E$47</definedName>
    <definedName name="_Spread" localSheetId="31">#REF!</definedName>
    <definedName name="_Spread" localSheetId="7">[1]Home!$E$47</definedName>
    <definedName name="_Spread" localSheetId="14">[1]Home!$E$47</definedName>
    <definedName name="_Spread" localSheetId="38">#REF!</definedName>
    <definedName name="_Spread">#REF!</definedName>
    <definedName name="_Stamp" localSheetId="20">[1]Home!$E$45</definedName>
    <definedName name="_Stamp" localSheetId="21">[1]Home!$E$45</definedName>
    <definedName name="_Stamp" localSheetId="22">[1]Home!$E$45</definedName>
    <definedName name="_Stamp" localSheetId="23">[1]Home!$E$45</definedName>
    <definedName name="_Stamp" localSheetId="24">[1]Home!$E$45</definedName>
    <definedName name="_Stamp" localSheetId="25">[1]Home!$E$45</definedName>
    <definedName name="_Stamp" localSheetId="26">[1]Home!$E$45</definedName>
    <definedName name="_Stamp" localSheetId="27">[1]Home!$E$45</definedName>
    <definedName name="_Stamp" localSheetId="31">#REF!</definedName>
    <definedName name="_Stamp" localSheetId="7">[1]Home!$E$45</definedName>
    <definedName name="_Stamp" localSheetId="14">[1]Home!$E$45</definedName>
    <definedName name="_Stamp" localSheetId="38">#REF!</definedName>
    <definedName name="_Stamp">#REF!</definedName>
    <definedName name="_Subsoil" localSheetId="20">[1]Home!$E$56</definedName>
    <definedName name="_Subsoil" localSheetId="21">[1]Home!$E$56</definedName>
    <definedName name="_Subsoil" localSheetId="22">[1]Home!$E$56</definedName>
    <definedName name="_Subsoil" localSheetId="23">[1]Home!$E$56</definedName>
    <definedName name="_Subsoil" localSheetId="24">[1]Home!$E$56</definedName>
    <definedName name="_Subsoil" localSheetId="25">[1]Home!$E$56</definedName>
    <definedName name="_Subsoil" localSheetId="26">[1]Home!$E$56</definedName>
    <definedName name="_Subsoil" localSheetId="27">[1]Home!$E$56</definedName>
    <definedName name="_Subsoil" localSheetId="31">#REF!</definedName>
    <definedName name="_Subsoil" localSheetId="7">[1]Home!$E$56</definedName>
    <definedName name="_Subsoil" localSheetId="14">[1]Home!$E$56</definedName>
    <definedName name="_Subsoil" localSheetId="38">#REF!</definedName>
    <definedName name="_Subsoil">#REF!</definedName>
    <definedName name="_Summary" localSheetId="20">[1]Home!$J$16</definedName>
    <definedName name="_Summary" localSheetId="21">[1]Home!$J$16</definedName>
    <definedName name="_Summary" localSheetId="22">[1]Home!$J$16</definedName>
    <definedName name="_Summary" localSheetId="23">[1]Home!$J$16</definedName>
    <definedName name="_Summary" localSheetId="24">[1]Home!$J$16</definedName>
    <definedName name="_Summary" localSheetId="25">[1]Home!$J$16</definedName>
    <definedName name="_Summary" localSheetId="26">[1]Home!$J$16</definedName>
    <definedName name="_Summary" localSheetId="27">[1]Home!$J$16</definedName>
    <definedName name="_Summary" localSheetId="31">#REF!</definedName>
    <definedName name="_Summary" localSheetId="7">[1]Home!$J$16</definedName>
    <definedName name="_Summary" localSheetId="14">[1]Home!$J$16</definedName>
    <definedName name="_Summary" localSheetId="39">[2]Home!$J$16</definedName>
    <definedName name="_Summary" localSheetId="41">[2]Home!$J$16</definedName>
    <definedName name="_Summary" localSheetId="29">[2]Home!$J$16</definedName>
    <definedName name="_Summary" localSheetId="37">[2]Home!$J$16</definedName>
    <definedName name="_Summary" localSheetId="38">#REF!</definedName>
    <definedName name="_Summary" localSheetId="42">[2]Home!$J$16</definedName>
    <definedName name="_Summary">#REF!</definedName>
    <definedName name="_Wacker" localSheetId="20">[1]Home!$E$46</definedName>
    <definedName name="_Wacker" localSheetId="21">[1]Home!$E$46</definedName>
    <definedName name="_Wacker" localSheetId="22">[1]Home!$E$46</definedName>
    <definedName name="_Wacker" localSheetId="23">[1]Home!$E$46</definedName>
    <definedName name="_Wacker" localSheetId="24">[1]Home!$E$46</definedName>
    <definedName name="_Wacker" localSheetId="25">[1]Home!$E$46</definedName>
    <definedName name="_Wacker" localSheetId="26">[1]Home!$E$46</definedName>
    <definedName name="_Wacker" localSheetId="27">[1]Home!$E$46</definedName>
    <definedName name="_Wacker" localSheetId="31">#REF!</definedName>
    <definedName name="_Wacker" localSheetId="7">[1]Home!$E$46</definedName>
    <definedName name="_Wacker" localSheetId="14">[1]Home!$E$46</definedName>
    <definedName name="_Wacker" localSheetId="39">[2]Home!$E$46</definedName>
    <definedName name="_Wacker" localSheetId="41">[2]Home!$E$46</definedName>
    <definedName name="_Wacker" localSheetId="29">[2]Home!$E$46</definedName>
    <definedName name="_Wacker" localSheetId="37">[2]Home!$E$46</definedName>
    <definedName name="_Wacker" localSheetId="38">#REF!</definedName>
    <definedName name="_Wacker" localSheetId="42">[2]Home!$E$46</definedName>
    <definedName name="_Wacker">#REF!</definedName>
    <definedName name="C11.7RoadMarkings" localSheetId="30">#REF!</definedName>
    <definedName name="C11.7RoadMarkings" localSheetId="31">#REF!</definedName>
    <definedName name="C11.7RoadMarkings" localSheetId="32">#REF!</definedName>
    <definedName name="C11.7RoadMarkings" localSheetId="33">#REF!</definedName>
    <definedName name="C11.7RoadMarkings">#REF!</definedName>
    <definedName name="C7.3" localSheetId="21">#REF!</definedName>
    <definedName name="C7.3" localSheetId="22">#REF!</definedName>
    <definedName name="C7.3" localSheetId="25">#REF!</definedName>
    <definedName name="C7.3" localSheetId="31">#REF!</definedName>
    <definedName name="C7.3" localSheetId="34">#REF!</definedName>
    <definedName name="C7.3" localSheetId="35">#REF!</definedName>
    <definedName name="C7.3" localSheetId="36">#REF!</definedName>
    <definedName name="C7.3" localSheetId="19">#REF!</definedName>
    <definedName name="C7.3" localSheetId="38">#REF!</definedName>
    <definedName name="C7.3">#REF!</definedName>
    <definedName name="Client1" localSheetId="21">[3]Information!$C$2</definedName>
    <definedName name="Client1" localSheetId="22">[3]Information!$C$2</definedName>
    <definedName name="Client1" localSheetId="25">[4]Information!$C$2</definedName>
    <definedName name="Client1" localSheetId="30">[5]Information!$C$2</definedName>
    <definedName name="Client1" localSheetId="31">[6]Information!$C$2</definedName>
    <definedName name="Client1" localSheetId="32">[5]Information!$C$2</definedName>
    <definedName name="Client1" localSheetId="33">[5]Information!$C$2</definedName>
    <definedName name="Client1" localSheetId="34">[3]Information!$C$2</definedName>
    <definedName name="Client1" localSheetId="35">[3]Information!$C$2</definedName>
    <definedName name="Client1" localSheetId="36">[3]Information!$C$2</definedName>
    <definedName name="Client1" localSheetId="19">[7]Information!$C$2</definedName>
    <definedName name="Client1" localSheetId="38">[8]Information!$C$2</definedName>
    <definedName name="Client1">Information!$C$2</definedName>
    <definedName name="Client2" localSheetId="21">[3]Information!$C$3</definedName>
    <definedName name="Client2" localSheetId="22">[3]Information!$C$3</definedName>
    <definedName name="Client2" localSheetId="25">[4]Information!$C$3</definedName>
    <definedName name="Client2" localSheetId="30">[5]Information!$C$3</definedName>
    <definedName name="Client2" localSheetId="31">[6]Information!$C$3</definedName>
    <definedName name="Client2" localSheetId="32">[5]Information!$C$3</definedName>
    <definedName name="Client2" localSheetId="33">[5]Information!$C$3</definedName>
    <definedName name="Client2" localSheetId="34">[3]Information!$C$3</definedName>
    <definedName name="Client2" localSheetId="35">[3]Information!$C$3</definedName>
    <definedName name="Client2" localSheetId="36">[3]Information!$C$3</definedName>
    <definedName name="Client2" localSheetId="19">[7]Information!$C$3</definedName>
    <definedName name="Client2" localSheetId="38">[8]Information!$C$3</definedName>
    <definedName name="Client2">Information!$C$3</definedName>
    <definedName name="ContractDescription" localSheetId="21">[3]Information!$C$6</definedName>
    <definedName name="ContractDescription" localSheetId="22">[3]Information!$C$6</definedName>
    <definedName name="ContractDescription" localSheetId="25">[4]Information!$C$6</definedName>
    <definedName name="ContractDescription" localSheetId="30">[5]Information!$C$6</definedName>
    <definedName name="ContractDescription" localSheetId="31">[6]Information!$C$6</definedName>
    <definedName name="ContractDescription" localSheetId="32">[5]Information!$C$6</definedName>
    <definedName name="ContractDescription" localSheetId="33">[5]Information!$C$6</definedName>
    <definedName name="ContractDescription" localSheetId="34">[3]Information!$C$6</definedName>
    <definedName name="ContractDescription" localSheetId="35">[3]Information!$C$6</definedName>
    <definedName name="ContractDescription" localSheetId="36">[3]Information!$C$6</definedName>
    <definedName name="ContractDescription" localSheetId="19">[7]Information!$C$6</definedName>
    <definedName name="ContractDescription" localSheetId="38">[8]Information!$C$6</definedName>
    <definedName name="ContractDescription">Information!$C$6</definedName>
    <definedName name="ContractNo" localSheetId="21">[3]Information!$C$5</definedName>
    <definedName name="ContractNo" localSheetId="22">[3]Information!$C$5</definedName>
    <definedName name="ContractNo" localSheetId="25">[4]Information!$C$5</definedName>
    <definedName name="ContractNo" localSheetId="30">[5]Information!$C$5</definedName>
    <definedName name="ContractNo" localSheetId="31">[6]Information!$C$5</definedName>
    <definedName name="ContractNo" localSheetId="32">[5]Information!$C$5</definedName>
    <definedName name="ContractNo" localSheetId="33">[5]Information!$C$5</definedName>
    <definedName name="ContractNo" localSheetId="34">[3]Information!$C$5</definedName>
    <definedName name="ContractNo" localSheetId="35">[3]Information!$C$5</definedName>
    <definedName name="ContractNo" localSheetId="36">[3]Information!$C$5</definedName>
    <definedName name="ContractNo" localSheetId="19">[7]Information!$C$5</definedName>
    <definedName name="ContractNo" localSheetId="38">[8]Information!$C$5</definedName>
    <definedName name="ContractNo">Information!$C$5</definedName>
    <definedName name="DELETE">[9]Home!$E$44</definedName>
    <definedName name="lori" localSheetId="21">#REF!</definedName>
    <definedName name="lori" localSheetId="22">#REF!</definedName>
    <definedName name="lori" localSheetId="25">#REF!</definedName>
    <definedName name="lori" localSheetId="30">#REF!</definedName>
    <definedName name="lori" localSheetId="31">#REF!</definedName>
    <definedName name="lori" localSheetId="32">#REF!</definedName>
    <definedName name="lori" localSheetId="33">#REF!</definedName>
    <definedName name="lori" localSheetId="34">#REF!</definedName>
    <definedName name="lori" localSheetId="35">#REF!</definedName>
    <definedName name="lori" localSheetId="36">#REF!</definedName>
    <definedName name="lori" localSheetId="19">#REF!</definedName>
    <definedName name="lori" localSheetId="38">#REF!</definedName>
    <definedName name="lori">#REF!</definedName>
    <definedName name="lorin" localSheetId="21">#REF!</definedName>
    <definedName name="lorin" localSheetId="22">#REF!</definedName>
    <definedName name="lorin" localSheetId="25">#REF!</definedName>
    <definedName name="lorin" localSheetId="31">#REF!</definedName>
    <definedName name="lorin" localSheetId="34">#REF!</definedName>
    <definedName name="lorin" localSheetId="35">#REF!</definedName>
    <definedName name="lorin" localSheetId="36">#REF!</definedName>
    <definedName name="lorin" localSheetId="19">#REF!</definedName>
    <definedName name="lorin" localSheetId="38">#REF!</definedName>
    <definedName name="lorin">#REF!</definedName>
    <definedName name="lorinda" localSheetId="21">#REF!</definedName>
    <definedName name="lorinda" localSheetId="22">#REF!</definedName>
    <definedName name="lorinda" localSheetId="25">#REF!</definedName>
    <definedName name="lorinda" localSheetId="31">#REF!</definedName>
    <definedName name="lorinda" localSheetId="34">#REF!</definedName>
    <definedName name="lorinda" localSheetId="35">#REF!</definedName>
    <definedName name="lorinda" localSheetId="36">#REF!</definedName>
    <definedName name="lorinda" localSheetId="19">#REF!</definedName>
    <definedName name="lorinda" localSheetId="38">#REF!</definedName>
    <definedName name="lorinda">#REF!</definedName>
    <definedName name="ntha" localSheetId="25">#REF!</definedName>
    <definedName name="ntha" localSheetId="31">#REF!</definedName>
    <definedName name="ntha" localSheetId="38">#REF!</definedName>
    <definedName name="ntha">#REF!</definedName>
    <definedName name="nthab" localSheetId="25">#REF!</definedName>
    <definedName name="nthab" localSheetId="31">#REF!</definedName>
    <definedName name="nthab" localSheetId="38">#REF!</definedName>
    <definedName name="nthab">#REF!</definedName>
    <definedName name="nthabi" localSheetId="25">#REF!</definedName>
    <definedName name="nthabi" localSheetId="31">#REF!</definedName>
    <definedName name="nthabi" localSheetId="38">#REF!</definedName>
    <definedName name="nthabi">#REF!</definedName>
    <definedName name="nthabz" localSheetId="25">#REF!</definedName>
    <definedName name="nthabz" localSheetId="31">#REF!</definedName>
    <definedName name="nthabz" localSheetId="38">#REF!</definedName>
    <definedName name="nthabz">#REF!</definedName>
    <definedName name="Page_A" localSheetId="20">[1]Home!$J$12</definedName>
    <definedName name="Page_A" localSheetId="21">[1]Home!$J$12</definedName>
    <definedName name="Page_A" localSheetId="22">[1]Home!$J$12</definedName>
    <definedName name="Page_A" localSheetId="23">[1]Home!$J$12</definedName>
    <definedName name="Page_A" localSheetId="24">[1]Home!$J$12</definedName>
    <definedName name="Page_A" localSheetId="25">[1]Home!$J$12</definedName>
    <definedName name="Page_A" localSheetId="26">[1]Home!$J$12</definedName>
    <definedName name="Page_A" localSheetId="27">[1]Home!$J$12</definedName>
    <definedName name="Page_A" localSheetId="31">#REF!</definedName>
    <definedName name="Page_A" localSheetId="7">[1]Home!$J$12</definedName>
    <definedName name="Page_A" localSheetId="14">[1]Home!$J$12</definedName>
    <definedName name="Page_A" localSheetId="39">[2]Home!$J$12</definedName>
    <definedName name="Page_A" localSheetId="41">[2]Home!$J$12</definedName>
    <definedName name="Page_A" localSheetId="29">[2]Home!$J$12</definedName>
    <definedName name="Page_A" localSheetId="37">[2]Home!$J$12</definedName>
    <definedName name="Page_A" localSheetId="38">#REF!</definedName>
    <definedName name="Page_A" localSheetId="42">[2]Home!$J$12</definedName>
    <definedName name="Page_A">#REF!</definedName>
    <definedName name="Page_D" localSheetId="20">[1]Home!$J$13</definedName>
    <definedName name="Page_D" localSheetId="21">[1]Home!$J$13</definedName>
    <definedName name="Page_D" localSheetId="22">[1]Home!$J$13</definedName>
    <definedName name="Page_D" localSheetId="23">[1]Home!$J$13</definedName>
    <definedName name="Page_D" localSheetId="24">[1]Home!$J$13</definedName>
    <definedName name="Page_D" localSheetId="25">[1]Home!$J$13</definedName>
    <definedName name="Page_D" localSheetId="26">[1]Home!$J$13</definedName>
    <definedName name="Page_D" localSheetId="27">[1]Home!$J$13</definedName>
    <definedName name="Page_D" localSheetId="31">#REF!</definedName>
    <definedName name="Page_D" localSheetId="7">[1]Home!$J$13</definedName>
    <definedName name="Page_D" localSheetId="14">[1]Home!$J$13</definedName>
    <definedName name="Page_D" localSheetId="39">[2]Home!$J$13</definedName>
    <definedName name="Page_D" localSheetId="41">[2]Home!$J$13</definedName>
    <definedName name="Page_D" localSheetId="29">[2]Home!$J$13</definedName>
    <definedName name="Page_D" localSheetId="37">[2]Home!$J$13</definedName>
    <definedName name="Page_D" localSheetId="38">#REF!</definedName>
    <definedName name="Page_D" localSheetId="42">[2]Home!$J$13</definedName>
    <definedName name="Page_D">#REF!</definedName>
    <definedName name="Page_F" localSheetId="20">[1]Home!$J$14</definedName>
    <definedName name="Page_F" localSheetId="21">[1]Home!$J$14</definedName>
    <definedName name="Page_F" localSheetId="22">[1]Home!$J$14</definedName>
    <definedName name="Page_F" localSheetId="23">[1]Home!$J$14</definedName>
    <definedName name="Page_F" localSheetId="24">[1]Home!$J$14</definedName>
    <definedName name="Page_F" localSheetId="25">[1]Home!$J$14</definedName>
    <definedName name="Page_F" localSheetId="26">[1]Home!$J$14</definedName>
    <definedName name="Page_F" localSheetId="27">[1]Home!$J$14</definedName>
    <definedName name="Page_F" localSheetId="31">#REF!</definedName>
    <definedName name="Page_F" localSheetId="7">[1]Home!$J$14</definedName>
    <definedName name="Page_F" localSheetId="14">[1]Home!$J$14</definedName>
    <definedName name="Page_F" localSheetId="39">[2]Home!$J$14</definedName>
    <definedName name="Page_F" localSheetId="41">[2]Home!$J$14</definedName>
    <definedName name="Page_F" localSheetId="29">[2]Home!$J$14</definedName>
    <definedName name="Page_F" localSheetId="37">[2]Home!$J$14</definedName>
    <definedName name="Page_F" localSheetId="38">#REF!</definedName>
    <definedName name="Page_F" localSheetId="42">[2]Home!$J$14</definedName>
    <definedName name="Page_F">#REF!</definedName>
    <definedName name="Page_G" localSheetId="20">[1]Home!$J$15</definedName>
    <definedName name="Page_G" localSheetId="21">[1]Home!$J$15</definedName>
    <definedName name="Page_G" localSheetId="22">[1]Home!$J$15</definedName>
    <definedName name="Page_G" localSheetId="23">[1]Home!$J$15</definedName>
    <definedName name="Page_G" localSheetId="24">[1]Home!$J$15</definedName>
    <definedName name="Page_G" localSheetId="25">[1]Home!$J$15</definedName>
    <definedName name="Page_G" localSheetId="26">[1]Home!$J$15</definedName>
    <definedName name="Page_G" localSheetId="27">[1]Home!$J$15</definedName>
    <definedName name="Page_G" localSheetId="31">#REF!</definedName>
    <definedName name="Page_G" localSheetId="7">[1]Home!$J$15</definedName>
    <definedName name="Page_G" localSheetId="14">[1]Home!$J$15</definedName>
    <definedName name="Page_G" localSheetId="39">[2]Home!$J$15</definedName>
    <definedName name="Page_G" localSheetId="41">[2]Home!$J$15</definedName>
    <definedName name="Page_G" localSheetId="29">[2]Home!$J$15</definedName>
    <definedName name="Page_G" localSheetId="37">[2]Home!$J$15</definedName>
    <definedName name="Page_G" localSheetId="38">#REF!</definedName>
    <definedName name="Page_G" localSheetId="42">[2]Home!$J$15</definedName>
    <definedName name="Page_G">#REF!</definedName>
    <definedName name="_xlnm.Print_Area" localSheetId="1">'C1.2'!$A$1:$H$117</definedName>
    <definedName name="_xlnm.Print_Area" localSheetId="2">'C1.3'!$A$1:$I$77</definedName>
    <definedName name="_xlnm.Print_Area" localSheetId="3">'C1.4'!$A$1:$H$170</definedName>
    <definedName name="_xlnm.Print_Area" localSheetId="4">'C1.5'!$A$1:$I$66</definedName>
    <definedName name="_xlnm.Print_Area" localSheetId="5">'C1.6'!$A$1:$I$71</definedName>
    <definedName name="_xlnm.Print_Area" localSheetId="6">'C1.7'!$A$1:$I$74</definedName>
    <definedName name="_xlnm.Print_Area" localSheetId="20">'C11.1'!$A$1:$I$77</definedName>
    <definedName name="_xlnm.Print_Area" localSheetId="21">'C11.2'!$A$1:$I$75</definedName>
    <definedName name="_xlnm.Print_Area" localSheetId="22">'C11.4'!$A$1:$I$74</definedName>
    <definedName name="_xlnm.Print_Area" localSheetId="23">'C11.5'!$A$1:$H$80</definedName>
    <definedName name="_xlnm.Print_Area" localSheetId="24">'C11.6'!$A$1:$I$52</definedName>
    <definedName name="_xlnm.Print_Area" localSheetId="25">'C11.7 '!$B$1:$I$63</definedName>
    <definedName name="_xlnm.Print_Area" localSheetId="26">'C11.8'!$A$1:$I$74</definedName>
    <definedName name="_xlnm.Print_Area" localSheetId="27">'C11.9'!$A$1:$I$76</definedName>
    <definedName name="_xlnm.Print_Area" localSheetId="30">'C13.1'!$A$1:$I$74</definedName>
    <definedName name="_xlnm.Print_Area" localSheetId="31">'C13.2'!$A$1:$I$65</definedName>
    <definedName name="_xlnm.Print_Area" localSheetId="32">'C13.3'!$A$1:$I$76</definedName>
    <definedName name="_xlnm.Print_Area" localSheetId="33">'C13.4'!$A$1:$I$74</definedName>
    <definedName name="_xlnm.Print_Area" localSheetId="34">'C13.6'!$A$1:$I$66</definedName>
    <definedName name="_xlnm.Print_Area" localSheetId="35">'C13.7'!$A$1:$I$73</definedName>
    <definedName name="_xlnm.Print_Area" localSheetId="36">'C13.8'!$A$1:$I$62</definedName>
    <definedName name="_xlnm.Print_Area" localSheetId="7">'C2.1'!$A$1:$I$60</definedName>
    <definedName name="_xlnm.Print_Area" localSheetId="28">'C20.1'!$A$1:$I$67</definedName>
    <definedName name="_xlnm.Print_Area" localSheetId="8">'C3.1'!$A$1:$I$71</definedName>
    <definedName name="_xlnm.Print_Area" localSheetId="9">'C3.2'!$A$1:$I$72</definedName>
    <definedName name="_xlnm.Print_Area" localSheetId="10">'C3.3'!$A$1:$I$68</definedName>
    <definedName name="_xlnm.Print_Area" localSheetId="11">'C4.1'!$A$1:$I$75</definedName>
    <definedName name="_xlnm.Print_Area" localSheetId="12">'C4.2'!$A$1:$I$75</definedName>
    <definedName name="_xlnm.Print_Area" localSheetId="13">'C4.3'!$A$1:$I$78</definedName>
    <definedName name="_xlnm.Print_Area" localSheetId="14">'C4.4'!$B$1:$I$76</definedName>
    <definedName name="_xlnm.Print_Area" localSheetId="15">'C5.1'!$A$1:$I$75</definedName>
    <definedName name="_xlnm.Print_Area" localSheetId="16">'C5.2'!$A$1:$H$78</definedName>
    <definedName name="_xlnm.Print_Area" localSheetId="17">'C5.4'!$A$1:$I$76</definedName>
    <definedName name="_xlnm.Print_Area" localSheetId="18">'C8.1'!$A$1:$I$79</definedName>
    <definedName name="_xlnm.Print_Area" localSheetId="19">'C9.1'!$A$1:$I$72</definedName>
    <definedName name="_xlnm.Print_Area" localSheetId="39">F!$A$1:$I$69</definedName>
    <definedName name="_xlnm.Print_Area" localSheetId="41">G!$A$1:$I$73</definedName>
    <definedName name="_xlnm.Print_Area" localSheetId="29">'Schedule A Roadworks Estimate'!$A$1:$I$71</definedName>
    <definedName name="_xlnm.Print_Area" localSheetId="37">'Schedule B Bridge Estimate'!$A$1:$I$70</definedName>
    <definedName name="_xlnm.Print_Area" localSheetId="38">'Schedule F'!$B$1:$H$69</definedName>
    <definedName name="_xlnm.Print_Area" localSheetId="40">'Schedule G'!$A$1:$I$125</definedName>
    <definedName name="_xlnm.Print_Area" localSheetId="42">'Summary Estimate'!$A$1:$I$25</definedName>
    <definedName name="_xlnm.Print_Titles" localSheetId="20">'C11.1'!$4:$9</definedName>
    <definedName name="_xlnm.Print_Titles" localSheetId="21">'C11.2'!$4:$8</definedName>
    <definedName name="_xlnm.Print_Titles" localSheetId="22">'C11.4'!$4:$9</definedName>
    <definedName name="_xlnm.Print_Titles" localSheetId="23">'C11.5'!$4:$9</definedName>
    <definedName name="_xlnm.Print_Titles" localSheetId="24">'C11.6'!$4:$9</definedName>
    <definedName name="_xlnm.Print_Titles" localSheetId="25">'C11.7 '!$4:$9</definedName>
    <definedName name="_xlnm.Print_Titles" localSheetId="26">'C11.8'!$4:$8</definedName>
    <definedName name="_xlnm.Print_Titles" localSheetId="27">'C11.9'!$4:$8</definedName>
    <definedName name="_xlnm.Print_Titles" localSheetId="7">'C2.1'!$4:$9</definedName>
    <definedName name="_xlnm.Print_Titles" localSheetId="14">'C4.4'!$4:$10</definedName>
    <definedName name="tbl_Units" localSheetId="38">[10]Tables!$B$4:$B$32</definedName>
    <definedName name="tbl_Units">[11]Tables!$B$4:$B$32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281" l="1"/>
  <c r="G15" i="281"/>
  <c r="B17" i="281"/>
  <c r="B15" i="281"/>
  <c r="F46" i="280"/>
  <c r="C9" i="261"/>
  <c r="B5" i="280"/>
  <c r="B1" i="192"/>
  <c r="H4" i="212"/>
  <c r="B5" i="212"/>
  <c r="H9" i="212"/>
  <c r="H10" i="212"/>
  <c r="E14" i="283"/>
  <c r="D14" i="283"/>
  <c r="C14" i="283"/>
  <c r="B14" i="283"/>
  <c r="E13" i="283"/>
  <c r="D13" i="283"/>
  <c r="C13" i="283"/>
  <c r="B13" i="283"/>
  <c r="E12" i="283"/>
  <c r="D12" i="283"/>
  <c r="C12" i="283"/>
  <c r="B12" i="283"/>
  <c r="E11" i="283"/>
  <c r="D11" i="283"/>
  <c r="C11" i="283"/>
  <c r="B11" i="283"/>
  <c r="E10" i="283"/>
  <c r="D10" i="283"/>
  <c r="C10" i="283"/>
  <c r="B10" i="283"/>
  <c r="C9" i="283"/>
  <c r="B9" i="283"/>
  <c r="B4" i="283"/>
  <c r="B2" i="283"/>
  <c r="F1" i="283"/>
  <c r="B1" i="283"/>
  <c r="C13" i="282"/>
  <c r="B13" i="282"/>
  <c r="E12" i="282"/>
  <c r="D12" i="282"/>
  <c r="C12" i="282"/>
  <c r="B12" i="282"/>
  <c r="E11" i="282"/>
  <c r="D11" i="282"/>
  <c r="C11" i="282"/>
  <c r="B11" i="282"/>
  <c r="E10" i="282"/>
  <c r="D10" i="282"/>
  <c r="C10" i="282"/>
  <c r="B10" i="282"/>
  <c r="C9" i="282"/>
  <c r="B9" i="282"/>
  <c r="B4" i="282"/>
  <c r="B2" i="282"/>
  <c r="F1" i="282"/>
  <c r="B1" i="282"/>
  <c r="B12" i="281"/>
  <c r="B11" i="281"/>
  <c r="B4" i="281"/>
  <c r="B2" i="281"/>
  <c r="F1" i="281"/>
  <c r="B1" i="281"/>
  <c r="F64" i="280"/>
  <c r="F1" i="280"/>
  <c r="B69" i="280"/>
  <c r="H68" i="280"/>
  <c r="H67" i="280"/>
  <c r="H64" i="280"/>
  <c r="H63" i="280"/>
  <c r="H62" i="280"/>
  <c r="H61" i="280"/>
  <c r="H60" i="280"/>
  <c r="H59" i="280"/>
  <c r="H58" i="280"/>
  <c r="H57" i="280"/>
  <c r="H56" i="280"/>
  <c r="H55" i="280"/>
  <c r="H54" i="280"/>
  <c r="H53" i="280"/>
  <c r="H51" i="280"/>
  <c r="H50" i="280"/>
  <c r="F52" i="280" s="1"/>
  <c r="H52" i="280" s="1"/>
  <c r="H49" i="280"/>
  <c r="H48" i="280"/>
  <c r="H47" i="280"/>
  <c r="H45" i="280"/>
  <c r="H44" i="280"/>
  <c r="H43" i="280"/>
  <c r="H42" i="280"/>
  <c r="H46" i="280" s="1"/>
  <c r="H41" i="280"/>
  <c r="H40" i="280"/>
  <c r="H39" i="280"/>
  <c r="H38" i="280"/>
  <c r="F38" i="280"/>
  <c r="H37" i="280"/>
  <c r="H36" i="280"/>
  <c r="H35" i="280"/>
  <c r="H34" i="280"/>
  <c r="H33" i="280"/>
  <c r="H31" i="280"/>
  <c r="H30" i="280"/>
  <c r="F32" i="280" s="1"/>
  <c r="H32" i="280" s="1"/>
  <c r="H29" i="280"/>
  <c r="H28" i="280"/>
  <c r="H27" i="280"/>
  <c r="H25" i="280"/>
  <c r="H24" i="280"/>
  <c r="F26" i="280" s="1"/>
  <c r="H26" i="280" s="1"/>
  <c r="H23" i="280"/>
  <c r="H22" i="280"/>
  <c r="H21" i="280"/>
  <c r="H19" i="280"/>
  <c r="H18" i="280"/>
  <c r="F20" i="280" s="1"/>
  <c r="H20" i="280" s="1"/>
  <c r="H17" i="280"/>
  <c r="H16" i="280"/>
  <c r="H15" i="280"/>
  <c r="H14" i="280"/>
  <c r="H13" i="280"/>
  <c r="H12" i="280"/>
  <c r="H11" i="280"/>
  <c r="H10" i="280"/>
  <c r="H9" i="280"/>
  <c r="H4" i="280"/>
  <c r="B2" i="280"/>
  <c r="B1" i="280"/>
  <c r="H69" i="280" l="1"/>
  <c r="G9" i="261" s="1"/>
  <c r="F95" i="162" l="1"/>
  <c r="F78" i="162"/>
  <c r="H4" i="211"/>
  <c r="H47" i="262"/>
  <c r="H46" i="262"/>
  <c r="H48" i="262" s="1"/>
  <c r="H45" i="262"/>
  <c r="H44" i="262"/>
  <c r="H43" i="262"/>
  <c r="H41" i="262"/>
  <c r="H40" i="262"/>
  <c r="H42" i="262" s="1"/>
  <c r="H39" i="262"/>
  <c r="H38" i="262"/>
  <c r="H37" i="262"/>
  <c r="H36" i="262"/>
  <c r="H34" i="211"/>
  <c r="H35" i="246"/>
  <c r="H30" i="207" l="1"/>
  <c r="H23" i="207"/>
  <c r="H22" i="207"/>
  <c r="H16" i="207"/>
  <c r="H80" i="162" l="1"/>
  <c r="H95" i="162" s="1"/>
  <c r="H76" i="162"/>
  <c r="H78" i="162" s="1"/>
  <c r="H72" i="162"/>
  <c r="H68" i="162"/>
  <c r="H66" i="162"/>
  <c r="H64" i="162"/>
  <c r="H62" i="162"/>
  <c r="H60" i="159"/>
  <c r="H59" i="159"/>
  <c r="H58" i="159"/>
  <c r="H74" i="162" l="1"/>
  <c r="F74" i="162"/>
  <c r="H56" i="159"/>
  <c r="H55" i="159"/>
  <c r="H54" i="159"/>
  <c r="H53" i="159"/>
  <c r="H52" i="159"/>
  <c r="H74" i="159"/>
  <c r="H73" i="159"/>
  <c r="H72" i="159"/>
  <c r="H71" i="159"/>
  <c r="H50" i="159"/>
  <c r="H49" i="159"/>
  <c r="H48" i="159"/>
  <c r="H47" i="159"/>
  <c r="H46" i="159"/>
  <c r="H45" i="159"/>
  <c r="H44" i="159"/>
  <c r="H43" i="159"/>
  <c r="H42" i="159"/>
  <c r="H41" i="159"/>
  <c r="H40" i="159"/>
  <c r="H39" i="159"/>
  <c r="H38" i="159"/>
  <c r="H37" i="159"/>
  <c r="H36" i="159"/>
  <c r="H35" i="159"/>
  <c r="H34" i="159"/>
  <c r="H33" i="159"/>
  <c r="H32" i="159"/>
  <c r="H18" i="273" l="1"/>
  <c r="H54" i="271" l="1"/>
  <c r="H55" i="271"/>
  <c r="H56" i="271"/>
  <c r="H14" i="273" l="1"/>
  <c r="H28" i="271" l="1"/>
  <c r="H26" i="271"/>
  <c r="H16" i="271"/>
  <c r="H43" i="275"/>
  <c r="H40" i="275" l="1"/>
  <c r="H39" i="275"/>
  <c r="H38" i="275"/>
  <c r="H22" i="275"/>
  <c r="H41" i="275"/>
  <c r="H37" i="275"/>
  <c r="H36" i="275"/>
  <c r="H35" i="275"/>
  <c r="H34" i="275"/>
  <c r="H33" i="275"/>
  <c r="H32" i="275"/>
  <c r="H31" i="275"/>
  <c r="H30" i="275"/>
  <c r="H29" i="275"/>
  <c r="H28" i="275"/>
  <c r="H27" i="275"/>
  <c r="H26" i="275"/>
  <c r="H25" i="275"/>
  <c r="H24" i="275"/>
  <c r="H23" i="275"/>
  <c r="H21" i="275"/>
  <c r="H19" i="275"/>
  <c r="H18" i="275"/>
  <c r="H17" i="275"/>
  <c r="H16" i="275"/>
  <c r="H15" i="275"/>
  <c r="H14" i="275"/>
  <c r="H30" i="262"/>
  <c r="F32" i="262" s="1"/>
  <c r="H69" i="262" l="1"/>
  <c r="H71" i="262" s="1"/>
  <c r="H63" i="262"/>
  <c r="H65" i="262" s="1"/>
  <c r="H34" i="212" l="1"/>
  <c r="H32" i="212"/>
  <c r="H30" i="212"/>
  <c r="H67" i="212"/>
  <c r="H68" i="212"/>
  <c r="H69" i="212"/>
  <c r="H70" i="212"/>
  <c r="H71" i="212"/>
  <c r="H72" i="212"/>
  <c r="H73" i="212"/>
  <c r="H74" i="212"/>
  <c r="B75" i="212"/>
  <c r="H20" i="235"/>
  <c r="H50" i="166"/>
  <c r="H36" i="166"/>
  <c r="H24" i="268" l="1"/>
  <c r="H28" i="268" l="1"/>
  <c r="H22" i="268"/>
  <c r="B74" i="276" l="1"/>
  <c r="H72" i="276"/>
  <c r="H41" i="276"/>
  <c r="H40" i="276"/>
  <c r="H39" i="276"/>
  <c r="H38" i="276"/>
  <c r="H36" i="276"/>
  <c r="H35" i="276"/>
  <c r="H34" i="276"/>
  <c r="H33" i="276"/>
  <c r="H32" i="276"/>
  <c r="H30" i="276"/>
  <c r="H28" i="276"/>
  <c r="H26" i="276"/>
  <c r="H24" i="276"/>
  <c r="H22" i="276"/>
  <c r="H21" i="276"/>
  <c r="H20" i="276"/>
  <c r="H19" i="276"/>
  <c r="H18" i="276"/>
  <c r="H17" i="276"/>
  <c r="H16" i="276"/>
  <c r="H15" i="276"/>
  <c r="H14" i="276"/>
  <c r="H13" i="276"/>
  <c r="H12" i="276"/>
  <c r="H11" i="276"/>
  <c r="H10" i="276"/>
  <c r="H9" i="276"/>
  <c r="B5" i="276"/>
  <c r="H4" i="276"/>
  <c r="B2" i="276"/>
  <c r="B1" i="276"/>
  <c r="B76" i="275"/>
  <c r="H75" i="275"/>
  <c r="H74" i="275"/>
  <c r="H66" i="275"/>
  <c r="H65" i="275"/>
  <c r="H13" i="275"/>
  <c r="H12" i="275"/>
  <c r="H11" i="275"/>
  <c r="H10" i="275"/>
  <c r="H9" i="275"/>
  <c r="B5" i="275"/>
  <c r="H4" i="275"/>
  <c r="B2" i="275"/>
  <c r="B1" i="275"/>
  <c r="H57" i="274"/>
  <c r="H56" i="274"/>
  <c r="H55" i="274"/>
  <c r="H54" i="274"/>
  <c r="H53" i="274"/>
  <c r="H52" i="274"/>
  <c r="H50" i="274"/>
  <c r="H49" i="274"/>
  <c r="H48" i="274"/>
  <c r="H47" i="274"/>
  <c r="H46" i="274"/>
  <c r="H45" i="274"/>
  <c r="H44" i="274"/>
  <c r="H42" i="274"/>
  <c r="H41" i="274"/>
  <c r="H40" i="274"/>
  <c r="H39" i="274"/>
  <c r="H38" i="274"/>
  <c r="B74" i="274"/>
  <c r="H73" i="274"/>
  <c r="H36" i="274"/>
  <c r="H35" i="274"/>
  <c r="H34" i="274"/>
  <c r="H33" i="274"/>
  <c r="H32" i="274"/>
  <c r="H31" i="274"/>
  <c r="H30" i="274"/>
  <c r="H29" i="274"/>
  <c r="H28" i="274"/>
  <c r="H27" i="274"/>
  <c r="H26" i="274"/>
  <c r="H25" i="274"/>
  <c r="H24" i="274"/>
  <c r="H23" i="274"/>
  <c r="H22" i="274"/>
  <c r="H21" i="274"/>
  <c r="H20" i="274"/>
  <c r="H19" i="274"/>
  <c r="H18" i="274"/>
  <c r="H17" i="274"/>
  <c r="H16" i="274"/>
  <c r="H15" i="274"/>
  <c r="H14" i="274"/>
  <c r="H13" i="274"/>
  <c r="H12" i="274"/>
  <c r="H11" i="274"/>
  <c r="H10" i="274"/>
  <c r="H9" i="274"/>
  <c r="B5" i="274"/>
  <c r="H4" i="274"/>
  <c r="B2" i="274"/>
  <c r="B1" i="274"/>
  <c r="H38" i="248"/>
  <c r="H37" i="248"/>
  <c r="H36" i="248"/>
  <c r="H4" i="246"/>
  <c r="H51" i="246"/>
  <c r="H50" i="246"/>
  <c r="H49" i="246"/>
  <c r="H47" i="246"/>
  <c r="H46" i="246"/>
  <c r="H44" i="246"/>
  <c r="H43" i="246"/>
  <c r="H42" i="246"/>
  <c r="H41" i="246"/>
  <c r="H40" i="246"/>
  <c r="H39" i="246"/>
  <c r="H38" i="246"/>
  <c r="H37" i="246"/>
  <c r="H36" i="246"/>
  <c r="H33" i="246"/>
  <c r="H32" i="246"/>
  <c r="H31" i="246"/>
  <c r="H30" i="246"/>
  <c r="H29" i="246"/>
  <c r="H28" i="246"/>
  <c r="H27" i="246"/>
  <c r="H26" i="246"/>
  <c r="H25" i="246"/>
  <c r="H24" i="246"/>
  <c r="H23" i="246"/>
  <c r="H21" i="246"/>
  <c r="H20" i="246"/>
  <c r="G39" i="245"/>
  <c r="G38" i="245"/>
  <c r="G37" i="245"/>
  <c r="G36" i="245"/>
  <c r="G35" i="245"/>
  <c r="G33" i="245"/>
  <c r="G32" i="245"/>
  <c r="H74" i="276" l="1"/>
  <c r="H76" i="275"/>
  <c r="H74" i="274"/>
  <c r="G11" i="283" l="1"/>
  <c r="G9" i="283"/>
  <c r="H24" i="169"/>
  <c r="H22" i="169"/>
  <c r="H49" i="166"/>
  <c r="H48" i="166"/>
  <c r="H47" i="166"/>
  <c r="H46" i="166"/>
  <c r="H45" i="166"/>
  <c r="H44" i="166"/>
  <c r="H43" i="166"/>
  <c r="H42" i="166"/>
  <c r="H41" i="166"/>
  <c r="H40" i="166"/>
  <c r="H39" i="166"/>
  <c r="H38" i="166"/>
  <c r="H34" i="166"/>
  <c r="H33" i="166"/>
  <c r="H32" i="166"/>
  <c r="H31" i="166"/>
  <c r="H30" i="166"/>
  <c r="H29" i="166"/>
  <c r="H28" i="166"/>
  <c r="H27" i="166"/>
  <c r="H26" i="166"/>
  <c r="H25" i="166"/>
  <c r="H24" i="166"/>
  <c r="H22" i="235"/>
  <c r="H27" i="235"/>
  <c r="H26" i="235"/>
  <c r="H25" i="235"/>
  <c r="H24" i="235"/>
  <c r="H19" i="235"/>
  <c r="H18" i="235"/>
  <c r="H17" i="235"/>
  <c r="H16" i="235"/>
  <c r="H15" i="235"/>
  <c r="H14" i="235"/>
  <c r="H13" i="235"/>
  <c r="H12" i="235"/>
  <c r="H54" i="235"/>
  <c r="B76" i="235"/>
  <c r="H35" i="211"/>
  <c r="H33" i="211"/>
  <c r="H32" i="211"/>
  <c r="H31" i="211"/>
  <c r="H30" i="211"/>
  <c r="H23" i="211"/>
  <c r="H24" i="211"/>
  <c r="B5" i="267" l="1"/>
  <c r="H42" i="267"/>
  <c r="H41" i="267"/>
  <c r="H40" i="267"/>
  <c r="H38" i="267"/>
  <c r="H34" i="267"/>
  <c r="H32" i="267"/>
  <c r="H14" i="171"/>
  <c r="H15" i="171"/>
  <c r="H31" i="171"/>
  <c r="H35" i="171"/>
  <c r="H36" i="171"/>
  <c r="H37" i="171"/>
  <c r="H38" i="171"/>
  <c r="H39" i="171"/>
  <c r="H40" i="171"/>
  <c r="H41" i="171"/>
  <c r="H42" i="171"/>
  <c r="H43" i="171"/>
  <c r="H44" i="171"/>
  <c r="H45" i="171"/>
  <c r="H46" i="171"/>
  <c r="H47" i="171"/>
  <c r="H48" i="171"/>
  <c r="H49" i="171"/>
  <c r="H50" i="171"/>
  <c r="H51" i="171"/>
  <c r="H52" i="171"/>
  <c r="H53" i="171"/>
  <c r="H54" i="171"/>
  <c r="H55" i="171"/>
  <c r="H56" i="171"/>
  <c r="H57" i="171"/>
  <c r="H58" i="171"/>
  <c r="H59" i="171"/>
  <c r="H60" i="171"/>
  <c r="H53" i="209"/>
  <c r="H52" i="209"/>
  <c r="H51" i="209"/>
  <c r="H50" i="209"/>
  <c r="H49" i="209"/>
  <c r="H48" i="209"/>
  <c r="H47" i="209"/>
  <c r="H46" i="209"/>
  <c r="H45" i="209"/>
  <c r="H44" i="209"/>
  <c r="H43" i="209"/>
  <c r="H42" i="209"/>
  <c r="H41" i="209"/>
  <c r="H40" i="209"/>
  <c r="H39" i="209"/>
  <c r="H38" i="209"/>
  <c r="H37" i="209"/>
  <c r="H70" i="208"/>
  <c r="H69" i="208"/>
  <c r="H68" i="208"/>
  <c r="H66" i="208"/>
  <c r="H65" i="208"/>
  <c r="H64" i="208"/>
  <c r="H63" i="208"/>
  <c r="H62" i="208"/>
  <c r="H61" i="208"/>
  <c r="H60" i="208"/>
  <c r="H59" i="208"/>
  <c r="H58" i="208"/>
  <c r="H57" i="208"/>
  <c r="H56" i="208"/>
  <c r="H55" i="208"/>
  <c r="H54" i="208"/>
  <c r="H53" i="208"/>
  <c r="H52" i="208"/>
  <c r="H51" i="208"/>
  <c r="H50" i="208"/>
  <c r="H49" i="208"/>
  <c r="H47" i="208"/>
  <c r="H46" i="208"/>
  <c r="H45" i="208"/>
  <c r="H44" i="208"/>
  <c r="H43" i="208"/>
  <c r="H42" i="208"/>
  <c r="H41" i="208"/>
  <c r="H40" i="208"/>
  <c r="H39" i="208"/>
  <c r="H38" i="208"/>
  <c r="H37" i="208"/>
  <c r="H36" i="208"/>
  <c r="H35" i="208"/>
  <c r="H34" i="208"/>
  <c r="H33" i="208"/>
  <c r="H32" i="208"/>
  <c r="H31" i="208"/>
  <c r="H30" i="208"/>
  <c r="H29" i="208"/>
  <c r="H28" i="208"/>
  <c r="H27" i="208"/>
  <c r="H26" i="208"/>
  <c r="H25" i="208"/>
  <c r="B71" i="208"/>
  <c r="H42" i="164"/>
  <c r="H41" i="164"/>
  <c r="H40" i="164"/>
  <c r="H39" i="164"/>
  <c r="H38" i="164"/>
  <c r="H54" i="163"/>
  <c r="F56" i="163" s="1"/>
  <c r="H53" i="163"/>
  <c r="H52" i="163"/>
  <c r="H50" i="163"/>
  <c r="H49" i="163"/>
  <c r="H48" i="163"/>
  <c r="H47" i="163"/>
  <c r="H46" i="163"/>
  <c r="H45" i="163"/>
  <c r="H44" i="163"/>
  <c r="H43" i="163"/>
  <c r="H42" i="163"/>
  <c r="H41" i="163"/>
  <c r="H40" i="163"/>
  <c r="H39" i="163"/>
  <c r="H38" i="163"/>
  <c r="H37" i="163"/>
  <c r="H35" i="163"/>
  <c r="H34" i="163"/>
  <c r="H33" i="163"/>
  <c r="H32" i="163"/>
  <c r="H31" i="163"/>
  <c r="H30" i="163"/>
  <c r="H29" i="163"/>
  <c r="H28" i="163"/>
  <c r="H27" i="163"/>
  <c r="H26" i="163"/>
  <c r="H25" i="163"/>
  <c r="H24" i="163"/>
  <c r="H111" i="162"/>
  <c r="H110" i="162"/>
  <c r="H109" i="162"/>
  <c r="H108" i="162"/>
  <c r="H107" i="162"/>
  <c r="H106" i="162"/>
  <c r="H105" i="162"/>
  <c r="H104" i="162"/>
  <c r="H103" i="162"/>
  <c r="H102" i="162"/>
  <c r="H101" i="162"/>
  <c r="H100" i="162"/>
  <c r="H99" i="162"/>
  <c r="H98" i="162"/>
  <c r="H97" i="162"/>
  <c r="H58" i="162"/>
  <c r="H56" i="162"/>
  <c r="H54" i="162"/>
  <c r="H52" i="162"/>
  <c r="H50" i="162"/>
  <c r="H48" i="162"/>
  <c r="H46" i="162"/>
  <c r="H44" i="162"/>
  <c r="H42" i="162"/>
  <c r="H40" i="162"/>
  <c r="H38" i="162"/>
  <c r="H36" i="162"/>
  <c r="H34" i="162"/>
  <c r="H32" i="162"/>
  <c r="H30" i="162"/>
  <c r="H28" i="162"/>
  <c r="H26" i="162"/>
  <c r="H24" i="162"/>
  <c r="H22" i="162"/>
  <c r="H59" i="162"/>
  <c r="H60" i="162"/>
  <c r="B5" i="272"/>
  <c r="B5" i="273"/>
  <c r="B5" i="271"/>
  <c r="B5" i="270"/>
  <c r="B5" i="268"/>
  <c r="B5" i="269"/>
  <c r="H23" i="192"/>
  <c r="H25" i="192"/>
  <c r="H27" i="192"/>
  <c r="H20" i="159"/>
  <c r="H21" i="159"/>
  <c r="H16" i="163"/>
  <c r="H17" i="163"/>
  <c r="H18" i="163"/>
  <c r="H19" i="163"/>
  <c r="H20" i="163"/>
  <c r="H21" i="163"/>
  <c r="B1" i="273"/>
  <c r="B2" i="273"/>
  <c r="H4" i="273"/>
  <c r="H9" i="273"/>
  <c r="H10" i="273"/>
  <c r="H19" i="273"/>
  <c r="H20" i="273"/>
  <c r="H21" i="273"/>
  <c r="H22" i="273"/>
  <c r="H23" i="273"/>
  <c r="H24" i="273"/>
  <c r="H72" i="273"/>
  <c r="B73" i="273"/>
  <c r="H52" i="272"/>
  <c r="H40" i="272"/>
  <c r="H38" i="272"/>
  <c r="H36" i="272"/>
  <c r="H22" i="272"/>
  <c r="H20" i="272"/>
  <c r="H16" i="272"/>
  <c r="B1" i="272"/>
  <c r="B2" i="272"/>
  <c r="H4" i="272"/>
  <c r="H9" i="272"/>
  <c r="H10" i="272"/>
  <c r="H11" i="272"/>
  <c r="H12" i="272"/>
  <c r="H13" i="272"/>
  <c r="H14" i="272"/>
  <c r="H17" i="272"/>
  <c r="H23" i="272"/>
  <c r="H24" i="272"/>
  <c r="H25" i="272"/>
  <c r="H26" i="272"/>
  <c r="H27" i="272"/>
  <c r="H28" i="272"/>
  <c r="H29" i="272"/>
  <c r="H30" i="272"/>
  <c r="H31" i="272"/>
  <c r="H32" i="272"/>
  <c r="H33" i="272"/>
  <c r="H34" i="272"/>
  <c r="H41" i="272"/>
  <c r="H42" i="272"/>
  <c r="H43" i="272"/>
  <c r="H44" i="272"/>
  <c r="H45" i="272"/>
  <c r="H46" i="272"/>
  <c r="H47" i="272"/>
  <c r="H48" i="272"/>
  <c r="H49" i="272"/>
  <c r="H50" i="272"/>
  <c r="H61" i="272"/>
  <c r="B62" i="272"/>
  <c r="B1" i="271"/>
  <c r="B2" i="271"/>
  <c r="H4" i="271"/>
  <c r="H9" i="271"/>
  <c r="H10" i="271"/>
  <c r="H11" i="271"/>
  <c r="H12" i="271"/>
  <c r="H13" i="271"/>
  <c r="H14" i="271"/>
  <c r="H17" i="271"/>
  <c r="H18" i="271"/>
  <c r="H19" i="271"/>
  <c r="H20" i="271"/>
  <c r="H23" i="271"/>
  <c r="H24" i="271"/>
  <c r="H25" i="271"/>
  <c r="H35" i="271"/>
  <c r="H36" i="271"/>
  <c r="H37" i="271"/>
  <c r="H38" i="271"/>
  <c r="H39" i="271"/>
  <c r="H40" i="271"/>
  <c r="H41" i="271"/>
  <c r="H42" i="271"/>
  <c r="H43" i="271"/>
  <c r="H44" i="271"/>
  <c r="H45" i="271"/>
  <c r="H46" i="271"/>
  <c r="H47" i="271"/>
  <c r="H48" i="271"/>
  <c r="H49" i="271"/>
  <c r="H50" i="271"/>
  <c r="H51" i="271"/>
  <c r="H52" i="271"/>
  <c r="H53" i="271"/>
  <c r="H57" i="271"/>
  <c r="H58" i="271"/>
  <c r="H59" i="271"/>
  <c r="H60" i="271"/>
  <c r="H61" i="271"/>
  <c r="H62" i="271"/>
  <c r="H63" i="271"/>
  <c r="H64" i="271"/>
  <c r="H65" i="271"/>
  <c r="B66" i="271"/>
  <c r="H12" i="270"/>
  <c r="B1" i="270"/>
  <c r="B2" i="270"/>
  <c r="H4" i="270"/>
  <c r="H9" i="270"/>
  <c r="H10" i="270"/>
  <c r="H11" i="270"/>
  <c r="H13" i="270"/>
  <c r="H14" i="270"/>
  <c r="H15" i="270"/>
  <c r="H16" i="270"/>
  <c r="H17" i="270"/>
  <c r="H18" i="270"/>
  <c r="H19" i="270"/>
  <c r="H39" i="270"/>
  <c r="H40" i="270"/>
  <c r="H41" i="270"/>
  <c r="H42" i="270"/>
  <c r="H43" i="270"/>
  <c r="H44" i="270"/>
  <c r="H45" i="270"/>
  <c r="H46" i="270"/>
  <c r="H47" i="270"/>
  <c r="H48" i="270"/>
  <c r="H54" i="270"/>
  <c r="H55" i="270"/>
  <c r="H56" i="270"/>
  <c r="H57" i="270"/>
  <c r="H58" i="270"/>
  <c r="H59" i="270"/>
  <c r="H60" i="270"/>
  <c r="H61" i="270"/>
  <c r="H62" i="270"/>
  <c r="H63" i="270"/>
  <c r="H64" i="270"/>
  <c r="B65" i="270"/>
  <c r="B74" i="268"/>
  <c r="B1" i="269"/>
  <c r="B2" i="269"/>
  <c r="H4" i="269"/>
  <c r="H9" i="269"/>
  <c r="H10" i="269"/>
  <c r="H11" i="269"/>
  <c r="H12" i="269"/>
  <c r="H13" i="269"/>
  <c r="H14" i="269"/>
  <c r="H15" i="269"/>
  <c r="H16" i="269"/>
  <c r="H17" i="269"/>
  <c r="H18" i="269"/>
  <c r="H19" i="269"/>
  <c r="H20" i="269"/>
  <c r="H21" i="269"/>
  <c r="H22" i="269"/>
  <c r="H23" i="269"/>
  <c r="H24" i="269"/>
  <c r="H25" i="269"/>
  <c r="H26" i="269"/>
  <c r="H27" i="269"/>
  <c r="H28" i="269"/>
  <c r="H29" i="269"/>
  <c r="H30" i="269"/>
  <c r="H31" i="269"/>
  <c r="H32" i="269"/>
  <c r="H33" i="269"/>
  <c r="H34" i="269"/>
  <c r="H61" i="269"/>
  <c r="H62" i="269"/>
  <c r="H63" i="269"/>
  <c r="H64" i="269"/>
  <c r="H65" i="269"/>
  <c r="H66" i="269"/>
  <c r="H67" i="269"/>
  <c r="H68" i="269"/>
  <c r="H69" i="269"/>
  <c r="H70" i="269"/>
  <c r="H71" i="269"/>
  <c r="B75" i="269"/>
  <c r="H37" i="268"/>
  <c r="H36" i="268"/>
  <c r="H35" i="268"/>
  <c r="H34" i="268"/>
  <c r="H33" i="268"/>
  <c r="H32" i="268"/>
  <c r="H31" i="268"/>
  <c r="H30" i="268"/>
  <c r="H73" i="268"/>
  <c r="H29" i="268"/>
  <c r="H26" i="268"/>
  <c r="H23" i="268"/>
  <c r="H18" i="268"/>
  <c r="H17" i="268"/>
  <c r="H16" i="268"/>
  <c r="H15" i="268"/>
  <c r="H14" i="268"/>
  <c r="H13" i="268"/>
  <c r="H12" i="268"/>
  <c r="H9" i="268"/>
  <c r="H4" i="268"/>
  <c r="B2" i="268"/>
  <c r="F1" i="268"/>
  <c r="B1" i="268"/>
  <c r="H56" i="163" l="1"/>
  <c r="H73" i="273"/>
  <c r="H62" i="272"/>
  <c r="H66" i="271"/>
  <c r="H65" i="270"/>
  <c r="G10" i="283" s="1"/>
  <c r="H74" i="268"/>
  <c r="H75" i="269"/>
  <c r="G14" i="283" l="1"/>
  <c r="G13" i="283"/>
  <c r="G12" i="283"/>
  <c r="G70" i="283" s="1"/>
  <c r="B72" i="267"/>
  <c r="H27" i="267"/>
  <c r="H26" i="267"/>
  <c r="H25" i="267"/>
  <c r="H24" i="267"/>
  <c r="H23" i="267"/>
  <c r="H22" i="267"/>
  <c r="H21" i="267"/>
  <c r="H20" i="267"/>
  <c r="H19" i="267"/>
  <c r="H18" i="267"/>
  <c r="H17" i="267"/>
  <c r="H16" i="267"/>
  <c r="H15" i="267"/>
  <c r="H14" i="267"/>
  <c r="H13" i="267"/>
  <c r="H12" i="267"/>
  <c r="H11" i="267"/>
  <c r="H10" i="267"/>
  <c r="H9" i="267"/>
  <c r="H4" i="267"/>
  <c r="B2" i="267"/>
  <c r="F1" i="267"/>
  <c r="B1" i="267"/>
  <c r="H15" i="211"/>
  <c r="H20" i="211"/>
  <c r="H21" i="211"/>
  <c r="H29" i="211"/>
  <c r="H74" i="211"/>
  <c r="H32" i="207"/>
  <c r="H28" i="207"/>
  <c r="H27" i="207"/>
  <c r="H26" i="207"/>
  <c r="H25" i="207"/>
  <c r="H24" i="207"/>
  <c r="H21" i="207"/>
  <c r="H20" i="207"/>
  <c r="H19" i="207"/>
  <c r="H18" i="207"/>
  <c r="H17" i="207"/>
  <c r="H14" i="207"/>
  <c r="B1" i="207"/>
  <c r="F1" i="207"/>
  <c r="B2" i="207"/>
  <c r="H4" i="207"/>
  <c r="B5" i="207"/>
  <c r="H9" i="207"/>
  <c r="H10" i="207"/>
  <c r="H13" i="207"/>
  <c r="H67" i="207"/>
  <c r="B68" i="207"/>
  <c r="H69" i="164"/>
  <c r="H92" i="159"/>
  <c r="H94" i="159" s="1"/>
  <c r="H72" i="283" l="1"/>
  <c r="G10" i="281"/>
  <c r="H72" i="267"/>
  <c r="H68" i="207"/>
  <c r="B52" i="246" l="1"/>
  <c r="H34" i="248"/>
  <c r="H17" i="248"/>
  <c r="H18" i="248"/>
  <c r="H19" i="248"/>
  <c r="H20" i="248"/>
  <c r="H21" i="248"/>
  <c r="H22" i="248"/>
  <c r="H23" i="248"/>
  <c r="H24" i="248"/>
  <c r="H25" i="248"/>
  <c r="H26" i="248"/>
  <c r="H27" i="248"/>
  <c r="B5" i="266"/>
  <c r="F1" i="266"/>
  <c r="F1" i="246"/>
  <c r="B63" i="266"/>
  <c r="H62" i="266"/>
  <c r="H44" i="266"/>
  <c r="H43" i="266"/>
  <c r="H42" i="266"/>
  <c r="H41" i="266"/>
  <c r="H39" i="266"/>
  <c r="H38" i="266"/>
  <c r="H40" i="266" s="1"/>
  <c r="H37" i="266"/>
  <c r="H36" i="266"/>
  <c r="H33" i="266"/>
  <c r="H31" i="266"/>
  <c r="H29" i="266"/>
  <c r="H28" i="266"/>
  <c r="H27" i="266"/>
  <c r="H26" i="266"/>
  <c r="H25" i="266"/>
  <c r="H24" i="266"/>
  <c r="H23" i="266"/>
  <c r="H22" i="266"/>
  <c r="H21" i="266"/>
  <c r="H20" i="266"/>
  <c r="H19" i="266"/>
  <c r="H18" i="266"/>
  <c r="H17" i="266"/>
  <c r="H16" i="266"/>
  <c r="H13" i="266"/>
  <c r="H12" i="266"/>
  <c r="H11" i="266"/>
  <c r="H10" i="266"/>
  <c r="H9" i="266"/>
  <c r="H4" i="266"/>
  <c r="B2" i="266"/>
  <c r="B1" i="266"/>
  <c r="G30" i="245"/>
  <c r="G18" i="245"/>
  <c r="H30" i="159"/>
  <c r="H63" i="266" l="1"/>
  <c r="H84" i="159" l="1"/>
  <c r="H78" i="159"/>
  <c r="H79" i="159"/>
  <c r="H80" i="159"/>
  <c r="H81" i="159"/>
  <c r="H82" i="159"/>
  <c r="C9" i="263"/>
  <c r="B9" i="263"/>
  <c r="B4" i="263"/>
  <c r="B2" i="263"/>
  <c r="F1" i="263"/>
  <c r="B1" i="263"/>
  <c r="H61" i="262"/>
  <c r="H62" i="262"/>
  <c r="H64" i="262"/>
  <c r="H66" i="262"/>
  <c r="H67" i="262"/>
  <c r="H68" i="262"/>
  <c r="H70" i="262"/>
  <c r="H60" i="262"/>
  <c r="B55" i="262"/>
  <c r="B52" i="262"/>
  <c r="F51" i="262"/>
  <c r="B51" i="262"/>
  <c r="B50" i="262"/>
  <c r="H10" i="262"/>
  <c r="H11" i="262"/>
  <c r="H12" i="262"/>
  <c r="H13" i="262"/>
  <c r="H14" i="262"/>
  <c r="H15" i="262"/>
  <c r="H16" i="262"/>
  <c r="H17" i="262"/>
  <c r="H18" i="262"/>
  <c r="H19" i="262"/>
  <c r="H20" i="262"/>
  <c r="H21" i="262"/>
  <c r="H22" i="262"/>
  <c r="H23" i="262"/>
  <c r="H24" i="262"/>
  <c r="H25" i="262"/>
  <c r="H26" i="262"/>
  <c r="H27" i="262"/>
  <c r="H29" i="262"/>
  <c r="H32" i="262"/>
  <c r="H31" i="262"/>
  <c r="H33" i="262"/>
  <c r="H34" i="262"/>
  <c r="H124" i="262"/>
  <c r="B125" i="262"/>
  <c r="H9" i="262"/>
  <c r="B5" i="262"/>
  <c r="H4" i="262"/>
  <c r="H54" i="262" s="1"/>
  <c r="B2" i="262"/>
  <c r="F1" i="262"/>
  <c r="B1" i="262"/>
  <c r="B4" i="261"/>
  <c r="B2" i="261"/>
  <c r="F1" i="261"/>
  <c r="B1" i="261"/>
  <c r="B74" i="248"/>
  <c r="H4" i="248"/>
  <c r="G4" i="245"/>
  <c r="B80" i="245"/>
  <c r="H4" i="241"/>
  <c r="B77" i="241"/>
  <c r="B76" i="169"/>
  <c r="H10" i="169"/>
  <c r="H11" i="169"/>
  <c r="H12" i="169"/>
  <c r="H13" i="169"/>
  <c r="H14" i="169"/>
  <c r="H15" i="169"/>
  <c r="H16" i="169"/>
  <c r="H17" i="169"/>
  <c r="H18" i="169"/>
  <c r="H19" i="169"/>
  <c r="H20" i="169"/>
  <c r="H21" i="169"/>
  <c r="H23" i="169"/>
  <c r="H75" i="169"/>
  <c r="H10" i="249"/>
  <c r="H11" i="249"/>
  <c r="H12" i="249"/>
  <c r="H13" i="249"/>
  <c r="H14" i="249"/>
  <c r="H15" i="249"/>
  <c r="H16" i="249"/>
  <c r="H17" i="249"/>
  <c r="H18" i="249"/>
  <c r="H19" i="249"/>
  <c r="H20" i="249"/>
  <c r="H21" i="249"/>
  <c r="H22" i="249"/>
  <c r="H23" i="249"/>
  <c r="H24" i="249"/>
  <c r="H25" i="249"/>
  <c r="H26" i="249"/>
  <c r="H27" i="249"/>
  <c r="H28" i="249"/>
  <c r="H29" i="249"/>
  <c r="H30" i="249"/>
  <c r="H31" i="249"/>
  <c r="H32" i="249"/>
  <c r="H33" i="249"/>
  <c r="H34" i="249"/>
  <c r="H35" i="249"/>
  <c r="H36" i="249"/>
  <c r="H37" i="249"/>
  <c r="H38" i="249"/>
  <c r="H39" i="249"/>
  <c r="H40" i="249"/>
  <c r="H41" i="249"/>
  <c r="H42" i="249"/>
  <c r="H43" i="249"/>
  <c r="H44" i="249"/>
  <c r="H45" i="249"/>
  <c r="H46" i="249"/>
  <c r="H47" i="249"/>
  <c r="H48" i="249"/>
  <c r="H49" i="249"/>
  <c r="H50" i="249"/>
  <c r="H51" i="249"/>
  <c r="H52" i="249"/>
  <c r="H53" i="249"/>
  <c r="H54" i="249"/>
  <c r="H55" i="249"/>
  <c r="H57" i="249"/>
  <c r="H58" i="249"/>
  <c r="H59" i="249"/>
  <c r="H60" i="249"/>
  <c r="H61" i="249"/>
  <c r="H62" i="249"/>
  <c r="H63" i="249"/>
  <c r="H64" i="249"/>
  <c r="H65" i="249"/>
  <c r="H66" i="249"/>
  <c r="H67" i="249"/>
  <c r="H68" i="249"/>
  <c r="H69" i="249"/>
  <c r="H70" i="249"/>
  <c r="H71" i="249"/>
  <c r="H72" i="249"/>
  <c r="H73" i="249"/>
  <c r="H74" i="249"/>
  <c r="H75" i="249"/>
  <c r="H9" i="249"/>
  <c r="B76" i="249"/>
  <c r="H4" i="249"/>
  <c r="H10" i="171"/>
  <c r="H11" i="171"/>
  <c r="H12" i="171"/>
  <c r="H13" i="171"/>
  <c r="H32" i="171"/>
  <c r="H33" i="171"/>
  <c r="H34" i="171"/>
  <c r="H73" i="171"/>
  <c r="H74" i="171"/>
  <c r="H75" i="171"/>
  <c r="H76" i="171"/>
  <c r="H77" i="171"/>
  <c r="H78" i="171"/>
  <c r="B79" i="171"/>
  <c r="H4" i="235"/>
  <c r="H10" i="235"/>
  <c r="H11" i="235"/>
  <c r="H9" i="235"/>
  <c r="B78" i="213"/>
  <c r="H10" i="192"/>
  <c r="H11" i="192"/>
  <c r="H12" i="192"/>
  <c r="H13" i="192"/>
  <c r="H14" i="192"/>
  <c r="H15" i="192"/>
  <c r="H16" i="192"/>
  <c r="H17" i="192"/>
  <c r="H18" i="192"/>
  <c r="H20" i="192"/>
  <c r="H21" i="192"/>
  <c r="H22" i="192"/>
  <c r="H29" i="192"/>
  <c r="H30" i="192"/>
  <c r="H9" i="192"/>
  <c r="B67" i="192"/>
  <c r="H28" i="262" l="1"/>
  <c r="H50" i="262" s="1"/>
  <c r="H59" i="262" s="1"/>
  <c r="F28" i="262"/>
  <c r="F19" i="192"/>
  <c r="H19" i="192"/>
  <c r="H67" i="192" s="1"/>
  <c r="H76" i="235"/>
  <c r="G69" i="261"/>
  <c r="G13" i="282" l="1"/>
  <c r="G11" i="281"/>
  <c r="H125" i="262"/>
  <c r="G9" i="263" s="1"/>
  <c r="G73" i="263" s="1"/>
  <c r="G12" i="281" s="1"/>
  <c r="B78" i="167"/>
  <c r="G10" i="167"/>
  <c r="G11" i="167"/>
  <c r="G12" i="167"/>
  <c r="G13" i="167"/>
  <c r="G14" i="167"/>
  <c r="G15" i="167"/>
  <c r="G16" i="167"/>
  <c r="G17" i="167"/>
  <c r="G18" i="167"/>
  <c r="G19" i="167"/>
  <c r="G9" i="167"/>
  <c r="B75" i="166"/>
  <c r="H4" i="166"/>
  <c r="H10" i="166"/>
  <c r="H11" i="166"/>
  <c r="H12" i="166"/>
  <c r="H13" i="166"/>
  <c r="H14" i="166"/>
  <c r="H15" i="166"/>
  <c r="H16" i="166"/>
  <c r="H17" i="166"/>
  <c r="H18" i="166"/>
  <c r="H19" i="166"/>
  <c r="H20" i="166"/>
  <c r="H21" i="166"/>
  <c r="H22" i="166"/>
  <c r="H23" i="166"/>
  <c r="H9" i="166"/>
  <c r="H4" i="213"/>
  <c r="G78" i="167" l="1"/>
  <c r="H75" i="166"/>
  <c r="H12" i="213"/>
  <c r="H13" i="213"/>
  <c r="H14" i="213"/>
  <c r="H15" i="213"/>
  <c r="H16" i="213"/>
  <c r="H17" i="213"/>
  <c r="H18" i="213"/>
  <c r="H19" i="213"/>
  <c r="H77" i="213"/>
  <c r="H66" i="212"/>
  <c r="H11" i="212"/>
  <c r="H12" i="212"/>
  <c r="H13" i="212"/>
  <c r="H14" i="212"/>
  <c r="H15" i="212"/>
  <c r="H16" i="212"/>
  <c r="H17" i="212"/>
  <c r="H18" i="212"/>
  <c r="H19" i="212"/>
  <c r="H20" i="212"/>
  <c r="H21" i="212"/>
  <c r="H22" i="212"/>
  <c r="H24" i="212"/>
  <c r="H25" i="212"/>
  <c r="B75" i="211" l="1"/>
  <c r="H10" i="211"/>
  <c r="H11" i="211"/>
  <c r="H12" i="211"/>
  <c r="H13" i="211"/>
  <c r="H14" i="211"/>
  <c r="H16" i="211"/>
  <c r="H18" i="211" s="1"/>
  <c r="H17" i="211"/>
  <c r="H19" i="211"/>
  <c r="H22" i="211"/>
  <c r="H25" i="211"/>
  <c r="H26" i="211"/>
  <c r="H27" i="211"/>
  <c r="H28" i="211"/>
  <c r="H10" i="209"/>
  <c r="H11" i="209"/>
  <c r="H12" i="209"/>
  <c r="H13" i="209"/>
  <c r="H14" i="209"/>
  <c r="H15" i="209"/>
  <c r="H16" i="209"/>
  <c r="H17" i="209"/>
  <c r="H18" i="209"/>
  <c r="H19" i="209"/>
  <c r="H20" i="209"/>
  <c r="H21" i="209"/>
  <c r="H22" i="209"/>
  <c r="H23" i="209"/>
  <c r="H24" i="209"/>
  <c r="H25" i="209"/>
  <c r="H26" i="209"/>
  <c r="H27" i="209"/>
  <c r="H28" i="209"/>
  <c r="H29" i="209"/>
  <c r="H30" i="209"/>
  <c r="H32" i="209"/>
  <c r="H33" i="209"/>
  <c r="H34" i="209"/>
  <c r="H35" i="209"/>
  <c r="H36" i="209"/>
  <c r="H69" i="209"/>
  <c r="H70" i="209"/>
  <c r="H71" i="209"/>
  <c r="H4" i="209"/>
  <c r="H9" i="209"/>
  <c r="B72" i="209"/>
  <c r="H10" i="208"/>
  <c r="H11" i="208"/>
  <c r="H12" i="208"/>
  <c r="H13" i="208"/>
  <c r="H14" i="208"/>
  <c r="H15" i="208"/>
  <c r="H16" i="208"/>
  <c r="H17" i="208"/>
  <c r="H18" i="208"/>
  <c r="H19" i="208"/>
  <c r="H20" i="208"/>
  <c r="H21" i="208"/>
  <c r="H22" i="208"/>
  <c r="H23" i="208"/>
  <c r="H24" i="208"/>
  <c r="H9" i="208"/>
  <c r="B60" i="237"/>
  <c r="H10" i="237"/>
  <c r="H11" i="237"/>
  <c r="H12" i="237"/>
  <c r="H13" i="237"/>
  <c r="H14" i="237"/>
  <c r="H15" i="237"/>
  <c r="H16" i="237"/>
  <c r="H18" i="237" s="1"/>
  <c r="H17" i="237"/>
  <c r="H19" i="237"/>
  <c r="H20" i="237"/>
  <c r="H21" i="237"/>
  <c r="H22" i="237"/>
  <c r="H23" i="237"/>
  <c r="H24" i="237"/>
  <c r="H26" i="237" s="1"/>
  <c r="H25" i="237"/>
  <c r="H27" i="237"/>
  <c r="H28" i="237"/>
  <c r="H29" i="237"/>
  <c r="H30" i="237"/>
  <c r="H31" i="237"/>
  <c r="H9" i="237"/>
  <c r="H4" i="237"/>
  <c r="H75" i="211" l="1"/>
  <c r="H72" i="209"/>
  <c r="H71" i="208"/>
  <c r="H60" i="237"/>
  <c r="B5" i="159"/>
  <c r="B5" i="161"/>
  <c r="B5" i="162"/>
  <c r="B5" i="163"/>
  <c r="B5" i="164"/>
  <c r="B5" i="237"/>
  <c r="B5" i="208"/>
  <c r="B5" i="209"/>
  <c r="B5" i="211"/>
  <c r="B5" i="213"/>
  <c r="B5" i="235"/>
  <c r="B5" i="166"/>
  <c r="B5" i="167"/>
  <c r="B5" i="169"/>
  <c r="B5" i="171"/>
  <c r="B5" i="241"/>
  <c r="B5" i="245"/>
  <c r="B5" i="246"/>
  <c r="B5" i="248"/>
  <c r="B5" i="249"/>
  <c r="B5" i="192"/>
  <c r="B5" i="165"/>
  <c r="H4" i="159"/>
  <c r="H65" i="159" s="1"/>
  <c r="H4" i="161"/>
  <c r="H4" i="162"/>
  <c r="H4" i="163"/>
  <c r="H4" i="164"/>
  <c r="H4" i="208"/>
  <c r="G4" i="167"/>
  <c r="H4" i="169"/>
  <c r="H4" i="171"/>
  <c r="H4" i="192"/>
  <c r="H4" i="165"/>
  <c r="B2" i="159"/>
  <c r="B2" i="161"/>
  <c r="B2" i="162"/>
  <c r="B2" i="163"/>
  <c r="B2" i="164"/>
  <c r="B2" i="237"/>
  <c r="B2" i="208"/>
  <c r="B2" i="209"/>
  <c r="B2" i="211"/>
  <c r="B2" i="212"/>
  <c r="B2" i="213"/>
  <c r="B2" i="235"/>
  <c r="B2" i="166"/>
  <c r="B2" i="167"/>
  <c r="B2" i="169"/>
  <c r="B2" i="171"/>
  <c r="B2" i="241"/>
  <c r="B2" i="245"/>
  <c r="B2" i="246"/>
  <c r="B2" i="248"/>
  <c r="B2" i="249"/>
  <c r="B2" i="192"/>
  <c r="B2" i="165"/>
  <c r="B1" i="159"/>
  <c r="B1" i="161"/>
  <c r="B1" i="162"/>
  <c r="B1" i="163"/>
  <c r="B1" i="164"/>
  <c r="B1" i="237"/>
  <c r="B1" i="208"/>
  <c r="B1" i="209"/>
  <c r="B1" i="211"/>
  <c r="B1" i="212"/>
  <c r="B1" i="213"/>
  <c r="B1" i="235"/>
  <c r="B1" i="166"/>
  <c r="B1" i="167"/>
  <c r="B1" i="169"/>
  <c r="B1" i="171"/>
  <c r="B1" i="241"/>
  <c r="B1" i="245"/>
  <c r="B1" i="246"/>
  <c r="B1" i="248"/>
  <c r="B1" i="249"/>
  <c r="B1" i="165"/>
  <c r="F1" i="159"/>
  <c r="F1" i="161"/>
  <c r="F1" i="162"/>
  <c r="F1" i="163"/>
  <c r="F1" i="164"/>
  <c r="F1" i="237"/>
  <c r="F1" i="208"/>
  <c r="F1" i="209"/>
  <c r="F1" i="211"/>
  <c r="F1" i="212"/>
  <c r="F1" i="213"/>
  <c r="F1" i="235"/>
  <c r="F1" i="166"/>
  <c r="E1" i="167"/>
  <c r="F1" i="169"/>
  <c r="F1" i="171"/>
  <c r="F1" i="241"/>
  <c r="F1" i="269" s="1"/>
  <c r="E1" i="245"/>
  <c r="F1" i="248"/>
  <c r="F1" i="249"/>
  <c r="F1" i="192"/>
  <c r="F1" i="165"/>
  <c r="B74" i="165"/>
  <c r="H10" i="165"/>
  <c r="H11" i="165"/>
  <c r="H12" i="165"/>
  <c r="H13" i="165"/>
  <c r="H14" i="165"/>
  <c r="H15" i="165"/>
  <c r="H16" i="165"/>
  <c r="H17" i="165"/>
  <c r="H18" i="165"/>
  <c r="H19" i="165"/>
  <c r="H20" i="165"/>
  <c r="H21" i="165"/>
  <c r="H22" i="165"/>
  <c r="H23" i="165"/>
  <c r="H24" i="165"/>
  <c r="H25" i="165"/>
  <c r="H27" i="165"/>
  <c r="H28" i="165"/>
  <c r="H29" i="165"/>
  <c r="H30" i="165"/>
  <c r="H31" i="165"/>
  <c r="H32" i="165"/>
  <c r="H33" i="165"/>
  <c r="H34" i="165"/>
  <c r="H35" i="165"/>
  <c r="H36" i="165"/>
  <c r="H37" i="165"/>
  <c r="H38" i="165"/>
  <c r="H39" i="165"/>
  <c r="H40" i="165"/>
  <c r="H41" i="165"/>
  <c r="H42" i="165"/>
  <c r="H43" i="165"/>
  <c r="H44" i="165"/>
  <c r="H45" i="165"/>
  <c r="H59" i="165"/>
  <c r="H60" i="165"/>
  <c r="H61" i="165"/>
  <c r="H62" i="165"/>
  <c r="H63" i="165"/>
  <c r="H64" i="165"/>
  <c r="H65" i="165"/>
  <c r="H66" i="165"/>
  <c r="H67" i="165"/>
  <c r="H68" i="165"/>
  <c r="H9" i="165"/>
  <c r="H10" i="248"/>
  <c r="H11" i="248"/>
  <c r="H12" i="248"/>
  <c r="H13" i="248"/>
  <c r="H14" i="248"/>
  <c r="H15" i="248"/>
  <c r="H28" i="248"/>
  <c r="H29" i="248"/>
  <c r="H30" i="248"/>
  <c r="H31" i="248"/>
  <c r="H32" i="248"/>
  <c r="H33" i="248"/>
  <c r="H73" i="248"/>
  <c r="H9" i="246"/>
  <c r="H10" i="246"/>
  <c r="H11" i="246"/>
  <c r="H12" i="246"/>
  <c r="H13" i="246"/>
  <c r="H14" i="246"/>
  <c r="H15" i="246"/>
  <c r="H16" i="246"/>
  <c r="H17" i="246"/>
  <c r="H18" i="246"/>
  <c r="G9" i="245"/>
  <c r="G12" i="245"/>
  <c r="G13" i="245"/>
  <c r="G14" i="245"/>
  <c r="G15" i="245"/>
  <c r="G16" i="245"/>
  <c r="G19" i="245"/>
  <c r="G20" i="245"/>
  <c r="G21" i="245"/>
  <c r="G22" i="245"/>
  <c r="G23" i="245"/>
  <c r="G24" i="245"/>
  <c r="G25" i="245"/>
  <c r="G26" i="245"/>
  <c r="G27" i="245"/>
  <c r="G28" i="245"/>
  <c r="G29" i="245"/>
  <c r="G31" i="245"/>
  <c r="G79" i="245"/>
  <c r="H9" i="241"/>
  <c r="H10" i="241"/>
  <c r="H11" i="241"/>
  <c r="H12" i="241"/>
  <c r="H13" i="241"/>
  <c r="H14" i="241"/>
  <c r="H15" i="241"/>
  <c r="H77" i="241" l="1"/>
  <c r="H52" i="246"/>
  <c r="H74" i="248"/>
  <c r="G80" i="245"/>
  <c r="H76" i="249"/>
  <c r="H10" i="164" l="1"/>
  <c r="H11" i="164"/>
  <c r="H12" i="164"/>
  <c r="H13" i="164"/>
  <c r="H14" i="164"/>
  <c r="H15" i="164"/>
  <c r="H16" i="164"/>
  <c r="H18" i="164"/>
  <c r="H19" i="164"/>
  <c r="H20" i="164"/>
  <c r="H21" i="164"/>
  <c r="H22" i="164"/>
  <c r="H23" i="164"/>
  <c r="H24" i="164"/>
  <c r="H25" i="164"/>
  <c r="H26" i="164"/>
  <c r="H27" i="164"/>
  <c r="H28" i="164"/>
  <c r="H29" i="164"/>
  <c r="H30" i="164"/>
  <c r="H31" i="164"/>
  <c r="H32" i="164"/>
  <c r="H33" i="164"/>
  <c r="H34" i="164"/>
  <c r="H35" i="164"/>
  <c r="H36" i="164"/>
  <c r="H37" i="164"/>
  <c r="H70" i="164"/>
  <c r="H9" i="164"/>
  <c r="B71" i="164"/>
  <c r="B66" i="163"/>
  <c r="H10" i="163"/>
  <c r="H11" i="163"/>
  <c r="H12" i="163"/>
  <c r="H13" i="163"/>
  <c r="H14" i="163"/>
  <c r="H15" i="163"/>
  <c r="H22" i="163"/>
  <c r="H169" i="162"/>
  <c r="H94" i="162"/>
  <c r="H10" i="162"/>
  <c r="H11" i="162"/>
  <c r="H12" i="162"/>
  <c r="H13" i="162"/>
  <c r="H14" i="162"/>
  <c r="H15" i="162"/>
  <c r="H16" i="162"/>
  <c r="H17" i="162"/>
  <c r="H18" i="162"/>
  <c r="H19" i="162"/>
  <c r="H82" i="162"/>
  <c r="H83" i="162"/>
  <c r="B170" i="162"/>
  <c r="B84" i="162"/>
  <c r="B89" i="162"/>
  <c r="B86" i="162"/>
  <c r="F85" i="162"/>
  <c r="B85" i="162"/>
  <c r="H88" i="162"/>
  <c r="H74" i="165"/>
  <c r="B66" i="159"/>
  <c r="B63" i="159"/>
  <c r="F62" i="159"/>
  <c r="B62" i="159"/>
  <c r="H14" i="159"/>
  <c r="H26" i="159"/>
  <c r="F28" i="159" s="1"/>
  <c r="H28" i="159" s="1"/>
  <c r="H66" i="163" l="1"/>
  <c r="H84" i="162"/>
  <c r="H71" i="164"/>
  <c r="G12" i="282" l="1"/>
  <c r="H75" i="212"/>
  <c r="H9" i="211"/>
  <c r="H78" i="213" l="1"/>
  <c r="H76" i="159" l="1"/>
  <c r="H77" i="159"/>
  <c r="H86" i="159"/>
  <c r="H87" i="159"/>
  <c r="H88" i="159"/>
  <c r="H90" i="159" s="1"/>
  <c r="H89" i="159"/>
  <c r="H91" i="159"/>
  <c r="H116" i="159"/>
  <c r="H10" i="159"/>
  <c r="H11" i="159"/>
  <c r="H12" i="159"/>
  <c r="H13" i="159"/>
  <c r="H15" i="159"/>
  <c r="H16" i="159"/>
  <c r="H17" i="159"/>
  <c r="H18" i="159"/>
  <c r="H19" i="159"/>
  <c r="H22" i="159"/>
  <c r="H23" i="159"/>
  <c r="H24" i="159"/>
  <c r="H25" i="159"/>
  <c r="H9" i="162"/>
  <c r="H93" i="162" s="1"/>
  <c r="H9" i="159"/>
  <c r="B61" i="159"/>
  <c r="H61" i="159" l="1"/>
  <c r="H70" i="159" l="1"/>
  <c r="H117" i="159" s="1"/>
  <c r="G9" i="282" s="1"/>
  <c r="H9" i="171"/>
  <c r="H79" i="171" s="1"/>
  <c r="H9" i="169"/>
  <c r="H76" i="169" s="1"/>
  <c r="H9" i="163"/>
  <c r="H170" i="162"/>
  <c r="B77" i="161"/>
  <c r="H21" i="161"/>
  <c r="H20" i="161"/>
  <c r="H19" i="161"/>
  <c r="H18" i="161"/>
  <c r="H16" i="161"/>
  <c r="H14" i="161"/>
  <c r="H13" i="161"/>
  <c r="H12" i="161"/>
  <c r="H11" i="161"/>
  <c r="H10" i="161"/>
  <c r="H9" i="161"/>
  <c r="B117" i="159"/>
  <c r="G11" i="282" l="1"/>
  <c r="H77" i="161"/>
  <c r="G10" i="282" l="1"/>
  <c r="G71" i="282" s="1"/>
  <c r="G9" i="281" s="1"/>
  <c r="G14" i="281" l="1"/>
  <c r="G16" i="281" s="1"/>
  <c r="G17" i="281" s="1"/>
  <c r="G18" i="281" s="1"/>
  <c r="G20" i="281" s="1"/>
</calcChain>
</file>

<file path=xl/sharedStrings.xml><?xml version="1.0" encoding="utf-8"?>
<sst xmlns="http://schemas.openxmlformats.org/spreadsheetml/2006/main" count="1928" uniqueCount="1059">
  <si>
    <t>ITEM NO</t>
  </si>
  <si>
    <t>DESCRIPTION</t>
  </si>
  <si>
    <t>UNIT</t>
  </si>
  <si>
    <t>QUANTITY</t>
  </si>
  <si>
    <t>RATE</t>
  </si>
  <si>
    <t>AMOUNT</t>
  </si>
  <si>
    <t>m</t>
  </si>
  <si>
    <t>t</t>
  </si>
  <si>
    <t>SCHEDULE A: ROADWORKS</t>
  </si>
  <si>
    <t>LI</t>
  </si>
  <si>
    <t>Province of KwaZulu-Natal</t>
  </si>
  <si>
    <t>Department of Transport</t>
  </si>
  <si>
    <t>Lump Sum</t>
  </si>
  <si>
    <t>TOTAL CARRIED FORWARD</t>
  </si>
  <si>
    <t>GENERAL REQUIREMENTS AND PAYMENT</t>
  </si>
  <si>
    <t>C1.2.2</t>
  </si>
  <si>
    <t>Programming and Reporting</t>
  </si>
  <si>
    <t>C1.2</t>
  </si>
  <si>
    <t>C1.2.1</t>
  </si>
  <si>
    <t>Environmental Management</t>
  </si>
  <si>
    <t>C1.2.1.1</t>
  </si>
  <si>
    <t>Monitoring of compliance with and reporting on the EMP</t>
  </si>
  <si>
    <t>month</t>
  </si>
  <si>
    <t>C1.2.1.2</t>
  </si>
  <si>
    <t>C1.2.2.4</t>
  </si>
  <si>
    <t>C1.2.2.5</t>
  </si>
  <si>
    <t>C1.2.2.6</t>
  </si>
  <si>
    <t>Submission of a Scheme 2 Full Programme</t>
  </si>
  <si>
    <t>Reviewing and updating a Scheme 2 Programme every month</t>
  </si>
  <si>
    <t>Preparation and submission of all information and reports specified in the Contract Documentation</t>
  </si>
  <si>
    <t>ha</t>
  </si>
  <si>
    <t>C1.2.3.11</t>
  </si>
  <si>
    <t>C1.2.3.12</t>
  </si>
  <si>
    <t>km</t>
  </si>
  <si>
    <r>
      <t>m</t>
    </r>
    <r>
      <rPr>
        <vertAlign val="superscript"/>
        <sz val="10"/>
        <rFont val="Arial"/>
        <family val="2"/>
      </rPr>
      <t>3</t>
    </r>
  </si>
  <si>
    <t>Other road maintenance work ordered by the Engineer</t>
  </si>
  <si>
    <t>Handling cost, profit and all other charges in respect of item C1.2.3.11</t>
  </si>
  <si>
    <t>kg</t>
  </si>
  <si>
    <t>kl</t>
  </si>
  <si>
    <t>%</t>
  </si>
  <si>
    <t>TOTAL BROUGHT FORWARD</t>
  </si>
  <si>
    <t>C1.2.4</t>
  </si>
  <si>
    <t>Stakeholder liaison</t>
  </si>
  <si>
    <t>C1.2.5</t>
  </si>
  <si>
    <t>Safety</t>
  </si>
  <si>
    <t>C1.2.5.1</t>
  </si>
  <si>
    <t>Health and safety plan</t>
  </si>
  <si>
    <t>C1.2.5.2</t>
  </si>
  <si>
    <t>Implementation of health and safety plan</t>
  </si>
  <si>
    <t>No</t>
  </si>
  <si>
    <t>C1.2.8</t>
  </si>
  <si>
    <t>Dayworks</t>
  </si>
  <si>
    <t>C1.2.8.1</t>
  </si>
  <si>
    <t>Personnel</t>
  </si>
  <si>
    <t>(a)</t>
  </si>
  <si>
    <t>Unskilled labourer</t>
  </si>
  <si>
    <t>(b)</t>
  </si>
  <si>
    <t xml:space="preserve">(c) </t>
  </si>
  <si>
    <t>(d)</t>
  </si>
  <si>
    <t>(e)</t>
  </si>
  <si>
    <t>(f)</t>
  </si>
  <si>
    <t>Semi-skilled labourer</t>
  </si>
  <si>
    <t>Skilled labourer</t>
  </si>
  <si>
    <t>Gang leader</t>
  </si>
  <si>
    <t>C1.2.8.2</t>
  </si>
  <si>
    <t>(h)</t>
  </si>
  <si>
    <t>C1.2.8.3</t>
  </si>
  <si>
    <t>Light delivery vehicle</t>
  </si>
  <si>
    <t>Flatbed truck</t>
  </si>
  <si>
    <t>(c)</t>
  </si>
  <si>
    <t>C1.2.8.4</t>
  </si>
  <si>
    <t>Materials</t>
  </si>
  <si>
    <t>Procurement of materials</t>
  </si>
  <si>
    <t>Contractor's handling costs, profit and all other charges in respect of item C1.2.8.4(a)</t>
  </si>
  <si>
    <t>C1.3</t>
  </si>
  <si>
    <t>CONTRACTOR'S SITE ESTABLISHMENT AND GENERAL OBLIGATIONS</t>
  </si>
  <si>
    <t>C1.3.1</t>
  </si>
  <si>
    <t>The Contractor's general obligations</t>
  </si>
  <si>
    <t>C1.3.1.1</t>
  </si>
  <si>
    <t>C1.3.1.2</t>
  </si>
  <si>
    <t>C1.3.1.3</t>
  </si>
  <si>
    <t>Fixed obligations</t>
  </si>
  <si>
    <t>Value-related obligations</t>
  </si>
  <si>
    <t>Time-related obligations</t>
  </si>
  <si>
    <t>C1.3.2</t>
  </si>
  <si>
    <t>Contract sign boards</t>
  </si>
  <si>
    <r>
      <t>m</t>
    </r>
    <r>
      <rPr>
        <vertAlign val="superscript"/>
        <sz val="10"/>
        <rFont val="Arial"/>
        <family val="2"/>
      </rPr>
      <t>2</t>
    </r>
  </si>
  <si>
    <t>C1.4</t>
  </si>
  <si>
    <t>FACILITIES FOR THE ENGINEER</t>
  </si>
  <si>
    <t>C1.4.1</t>
  </si>
  <si>
    <t>Site accommodation</t>
  </si>
  <si>
    <t>C1.4.1.1</t>
  </si>
  <si>
    <t>C1.4.1.6</t>
  </si>
  <si>
    <t>C1.4.1.7</t>
  </si>
  <si>
    <t>Offices and conference room</t>
  </si>
  <si>
    <t>Car ports</t>
  </si>
  <si>
    <t>Ablution unit (equipment as specified)</t>
  </si>
  <si>
    <t>C1.4.3</t>
  </si>
  <si>
    <t>Items measured by number</t>
  </si>
  <si>
    <t>Office chair</t>
  </si>
  <si>
    <t>Office desk with 3 drawers (at least one lockable drawer)</t>
  </si>
  <si>
    <t>Conference table</t>
  </si>
  <si>
    <t>Filling cabinet</t>
  </si>
  <si>
    <t>General purpose steel cabinet with shelves</t>
  </si>
  <si>
    <t>C1.4.3.2</t>
  </si>
  <si>
    <t>C1.4.3.5</t>
  </si>
  <si>
    <t>C1.4.3.8</t>
  </si>
  <si>
    <t>C1.4.3.10</t>
  </si>
  <si>
    <t>C1.4.3.11</t>
  </si>
  <si>
    <t>C1.4.3.13</t>
  </si>
  <si>
    <t>C1.4.3.14</t>
  </si>
  <si>
    <t>C1.4.3.15</t>
  </si>
  <si>
    <t>C1.4.3.16</t>
  </si>
  <si>
    <t>C1.4.3.19</t>
  </si>
  <si>
    <t>220/250 volt power outlet plug point</t>
  </si>
  <si>
    <t>400/231 volt 2-phase power outlet plug point</t>
  </si>
  <si>
    <t>Single 1 500 mm, 58 watt fluorescent tube ceilling light</t>
  </si>
  <si>
    <t>Single 1 500 mm, 22 watt LED tube ceilling light</t>
  </si>
  <si>
    <t>Wash-hand basin</t>
  </si>
  <si>
    <t>C1.4.3.23</t>
  </si>
  <si>
    <t>C1.4.3.24</t>
  </si>
  <si>
    <t>C1.4.3.25</t>
  </si>
  <si>
    <t>C1.4.3.26</t>
  </si>
  <si>
    <t>C1.4.3.27</t>
  </si>
  <si>
    <t>C1.4.3.28</t>
  </si>
  <si>
    <t>C1.4.3.29</t>
  </si>
  <si>
    <t>C1.4.3.30</t>
  </si>
  <si>
    <t>C1.4.3.31</t>
  </si>
  <si>
    <t>C1.4.3.32</t>
  </si>
  <si>
    <t>C1.4.3.33</t>
  </si>
  <si>
    <t>C1.4.3.35</t>
  </si>
  <si>
    <t>C1.4.3.36</t>
  </si>
  <si>
    <t>C1.4.3.37</t>
  </si>
  <si>
    <t>Fire extinguisher 9,0 kg, dry powder type</t>
  </si>
  <si>
    <t>Air-conditioning unit</t>
  </si>
  <si>
    <t>Heater</t>
  </si>
  <si>
    <t>Concrete specimen curing bath</t>
  </si>
  <si>
    <t>Waste paper basket</t>
  </si>
  <si>
    <t>UPS / Voltage stabiliser</t>
  </si>
  <si>
    <t>A3 / A4 colour printer, copier, scanner</t>
  </si>
  <si>
    <t>A4 colour printer, copier, scanner</t>
  </si>
  <si>
    <t>Rain gauge</t>
  </si>
  <si>
    <t>Minimum / maximum atmospheric temperature guage</t>
  </si>
  <si>
    <t>Digital thermometer</t>
  </si>
  <si>
    <t>3,0 m aluminium straight edge complete with two measuring wedges</t>
  </si>
  <si>
    <t>Measuring wheel</t>
  </si>
  <si>
    <t>First aid kit</t>
  </si>
  <si>
    <t>C1.4.4</t>
  </si>
  <si>
    <t>Prime cost items</t>
  </si>
  <si>
    <t>C1.4.4.1</t>
  </si>
  <si>
    <t>C1.4.4.2</t>
  </si>
  <si>
    <t>C1.4.4.5</t>
  </si>
  <si>
    <t>C1.4.4.6</t>
  </si>
  <si>
    <t>C1.4.4.7</t>
  </si>
  <si>
    <t>C1.4.4.8</t>
  </si>
  <si>
    <t>Cell phones costs, including pro-rate rentals, for calls made in connection with contract administration</t>
  </si>
  <si>
    <t>Handling cost and profit in respect of item C1.4.4.1</t>
  </si>
  <si>
    <t>C1.4.5</t>
  </si>
  <si>
    <t>Services at site offices, laboratories and site accommodation</t>
  </si>
  <si>
    <t>C1.4.5.1</t>
  </si>
  <si>
    <t>Fixed costs</t>
  </si>
  <si>
    <t>C1.4.5.2</t>
  </si>
  <si>
    <t>Running costs</t>
  </si>
  <si>
    <t>C1.4.6.1</t>
  </si>
  <si>
    <t>Office Staff</t>
  </si>
  <si>
    <t>C1.4.6</t>
  </si>
  <si>
    <t>Secretary / receptionist</t>
  </si>
  <si>
    <t>C1.4.8</t>
  </si>
  <si>
    <t>Site security measures for the Engineer's facilities</t>
  </si>
  <si>
    <t>C1.4.8.1</t>
  </si>
  <si>
    <t>C1.4.8.2</t>
  </si>
  <si>
    <t>C1.5</t>
  </si>
  <si>
    <t>ACCOMMODATION OF TRAFFIC</t>
  </si>
  <si>
    <t>C1.5.1</t>
  </si>
  <si>
    <t>Accommodation of pedestrian and non-motorised traffic</t>
  </si>
  <si>
    <t>The provision of internet conectivity and WIFI data for Engineer's site staff</t>
  </si>
  <si>
    <t>The provision of paper and ink for a combination colour printer/copier/scanner</t>
  </si>
  <si>
    <t>Handling cost and profit in respect of item C1.4.4.5</t>
  </si>
  <si>
    <t>Handling cost and profit in respect of item C1.4.4.7</t>
  </si>
  <si>
    <t>Supply and installation of all required security measures at the Engineer's site offices and laboratories</t>
  </si>
  <si>
    <t>Provision of security gaurds / watchmen and an armed response service at the Engineer's site offices and laboratories</t>
  </si>
  <si>
    <t>C1.5.2</t>
  </si>
  <si>
    <t>Accommodation of vehicular traffic</t>
  </si>
  <si>
    <t>C1.5.5</t>
  </si>
  <si>
    <t>Maintenance of temporary deviations</t>
  </si>
  <si>
    <t>C1.5.5.9</t>
  </si>
  <si>
    <t>C1.5.5.10</t>
  </si>
  <si>
    <t>Grading of temporary deviations and existing roads used as detours</t>
  </si>
  <si>
    <t>Watering of temporary deviations and existing roads used as detours</t>
  </si>
  <si>
    <t>C1.5.7</t>
  </si>
  <si>
    <t>Temporary traffic control facilities</t>
  </si>
  <si>
    <t>C1.5.7.1</t>
  </si>
  <si>
    <t>C1.5.7.2</t>
  </si>
  <si>
    <t>C1.5.7.3</t>
  </si>
  <si>
    <t>C1.5.7.4</t>
  </si>
  <si>
    <t>C1.5.7.5</t>
  </si>
  <si>
    <t>C1.5.7.6</t>
  </si>
  <si>
    <t>Delineators including mounting bases and ballast:</t>
  </si>
  <si>
    <t>Traffic cones, minimum height 750 mm</t>
  </si>
  <si>
    <t>Flagmen</t>
  </si>
  <si>
    <t>Traffic controllers</t>
  </si>
  <si>
    <t>Provision of illuminated traffic signs</t>
  </si>
  <si>
    <t>(a.i)</t>
  </si>
  <si>
    <t>(a.ii)</t>
  </si>
  <si>
    <t>Maintenance of illimuniated traffic signs:</t>
  </si>
  <si>
    <t>C1.5.8</t>
  </si>
  <si>
    <t>Traffic safety officer</t>
  </si>
  <si>
    <t>C1.5.9</t>
  </si>
  <si>
    <t>Traffic safety vehicle</t>
  </si>
  <si>
    <t>Additional traffic accommodation facilities ordered by the Engineer:</t>
  </si>
  <si>
    <t>C1.5.12.1</t>
  </si>
  <si>
    <t>C1.5.12.2</t>
  </si>
  <si>
    <t>C1.5.12</t>
  </si>
  <si>
    <t>Provision of additional traffic accomodation facilities</t>
  </si>
  <si>
    <t>Handling cost, profit and all other charges in respect of item C1.5.12.1</t>
  </si>
  <si>
    <t>C1.6</t>
  </si>
  <si>
    <t>CLEARING AND GRUBBING</t>
  </si>
  <si>
    <t>C1.6.1</t>
  </si>
  <si>
    <t>Clearing</t>
  </si>
  <si>
    <t>C1.6.1.1</t>
  </si>
  <si>
    <t>C1.6.1.2</t>
  </si>
  <si>
    <t>C1.6.1.3</t>
  </si>
  <si>
    <t>Clearing with machines and some hand labour where necessary</t>
  </si>
  <si>
    <t>Clearing with hand labour only when labour enhanced work is specified</t>
  </si>
  <si>
    <t>C1.6.2</t>
  </si>
  <si>
    <t>Grubbing</t>
  </si>
  <si>
    <t>C1.6.2.1</t>
  </si>
  <si>
    <t>Clearing with hand labour only when labour enhanced work is specified or it is not practical to use a machine</t>
  </si>
  <si>
    <t>Grubbing by hand for new fence lines (over a width of 2,0 m)</t>
  </si>
  <si>
    <t>Clearing for new fence lines (over a width of 2,0 m)</t>
  </si>
  <si>
    <t>Grubbing by hand for service trenches (over the agreed width required)</t>
  </si>
  <si>
    <t>C1.6.2.2</t>
  </si>
  <si>
    <t>C1.6.2.3</t>
  </si>
  <si>
    <t>C1.6.2.4</t>
  </si>
  <si>
    <t>C1.6.3.1</t>
  </si>
  <si>
    <t>Removal and grubbing of large trees and tree stumps:</t>
  </si>
  <si>
    <t>Girth equal to or exceeding 1,0 m up to and including 2,0 m</t>
  </si>
  <si>
    <t>C1.6.3.2</t>
  </si>
  <si>
    <t>C1.6.3.3</t>
  </si>
  <si>
    <t>Girth exceeding 2,0 m up to and including 3,0 m</t>
  </si>
  <si>
    <t>Girth exceeding 3,0 m</t>
  </si>
  <si>
    <t>C1.6.9</t>
  </si>
  <si>
    <t>Conservation of topsoil</t>
  </si>
  <si>
    <t>C1.6.9.1</t>
  </si>
  <si>
    <t>Stockpilling topsoil</t>
  </si>
  <si>
    <t>C1.6.9.2</t>
  </si>
  <si>
    <t>Windrowing topsoil</t>
  </si>
  <si>
    <t>C1.7</t>
  </si>
  <si>
    <t>LOADING AND HAULING</t>
  </si>
  <si>
    <t>C1.7.1</t>
  </si>
  <si>
    <t>Loading</t>
  </si>
  <si>
    <t>C1.7.1.1</t>
  </si>
  <si>
    <t>C1.7.1.2</t>
  </si>
  <si>
    <t>Loading from stockpile using machines and some hand loabour where necessary</t>
  </si>
  <si>
    <t>Loading from heaps or windrows using machines and/some hand labour where necessary</t>
  </si>
  <si>
    <t>C1.7.2</t>
  </si>
  <si>
    <t>Hauling</t>
  </si>
  <si>
    <t>C1.7.2.2</t>
  </si>
  <si>
    <t>Hauling material to spoil and off-loading it at a designated spoil or stockpile are:</t>
  </si>
  <si>
    <t>Cleared and grubbed material (organic matter and all other unsuitable or waste material)</t>
  </si>
  <si>
    <t>Soil and gravel material</t>
  </si>
  <si>
    <t>hour</t>
  </si>
  <si>
    <t>man-shift</t>
  </si>
  <si>
    <t>Man-month</t>
  </si>
  <si>
    <r>
      <t>m</t>
    </r>
    <r>
      <rPr>
        <vertAlign val="superscript"/>
        <sz val="10"/>
        <rFont val="Arial"/>
        <family val="2"/>
      </rPr>
      <t>3</t>
    </r>
    <r>
      <rPr>
        <sz val="10"/>
        <rFont val="Arial"/>
        <family val="2"/>
      </rPr>
      <t xml:space="preserve"> - km</t>
    </r>
  </si>
  <si>
    <t>C5.1</t>
  </si>
  <si>
    <t>ROADBED</t>
  </si>
  <si>
    <t>Roadbed construction and compaction</t>
  </si>
  <si>
    <t>C5.1.1</t>
  </si>
  <si>
    <t>C5.1.1.1</t>
  </si>
  <si>
    <t>Compaction of in-situ material to 90% of MDD</t>
  </si>
  <si>
    <t>C5.1.2</t>
  </si>
  <si>
    <t>C5.1.2.1</t>
  </si>
  <si>
    <t>Excavate material to spoil sites designated by the Employer</t>
  </si>
  <si>
    <t>Soft excavation</t>
  </si>
  <si>
    <t>Boulder excavation Class A</t>
  </si>
  <si>
    <t>Hard excavation (by blasting)</t>
  </si>
  <si>
    <t>C5.1.4</t>
  </si>
  <si>
    <t>Removal of unsuitable material to spoil</t>
  </si>
  <si>
    <t>C5.1.4.1</t>
  </si>
  <si>
    <t>In layer thicknesses of 200mm and less</t>
  </si>
  <si>
    <t>Stable material</t>
  </si>
  <si>
    <t>Unstable material</t>
  </si>
  <si>
    <t>In layer thicknesses exceeding 200mm</t>
  </si>
  <si>
    <t>C5.1.5</t>
  </si>
  <si>
    <t>In-situ treatment of roadbed in hard material</t>
  </si>
  <si>
    <t>C5.1.5.1</t>
  </si>
  <si>
    <t>In-situ treatment by ripping</t>
  </si>
  <si>
    <t>C5.1.6</t>
  </si>
  <si>
    <t>Roller-pass compaction</t>
  </si>
  <si>
    <t>C5.1.6.1</t>
  </si>
  <si>
    <t>C5.1.6.2</t>
  </si>
  <si>
    <t>Grid roller</t>
  </si>
  <si>
    <t>Pad foot vibratory rollers</t>
  </si>
  <si>
    <t>(b.i)</t>
  </si>
  <si>
    <t>(b.ii)</t>
  </si>
  <si>
    <t>C5.1.13</t>
  </si>
  <si>
    <t>Construction of a levelling layer</t>
  </si>
  <si>
    <t>C5.2</t>
  </si>
  <si>
    <t>FILL</t>
  </si>
  <si>
    <t>C5.2.2</t>
  </si>
  <si>
    <t>Fill construction</t>
  </si>
  <si>
    <t>C5.2.2.1</t>
  </si>
  <si>
    <t>Normal fill material in compacted layer thicknesses of 200 mm and less:</t>
  </si>
  <si>
    <t>Compacted to 90% MDD</t>
  </si>
  <si>
    <t>Rock fill</t>
  </si>
  <si>
    <t>(j)</t>
  </si>
  <si>
    <t>(p)</t>
  </si>
  <si>
    <t>(g)</t>
  </si>
  <si>
    <t>C5.4</t>
  </si>
  <si>
    <t>STABILISATION</t>
  </si>
  <si>
    <t>C5.4.2</t>
  </si>
  <si>
    <t>Chemical stabilisation</t>
  </si>
  <si>
    <t>C5.4.2.1</t>
  </si>
  <si>
    <t>C5.4.5</t>
  </si>
  <si>
    <t>Cementitious stabilisation agents for pavement layers</t>
  </si>
  <si>
    <t>C5.4.5.1</t>
  </si>
  <si>
    <t>Cement (for pavement layer)</t>
  </si>
  <si>
    <t>C5.4.10</t>
  </si>
  <si>
    <t>Provision and application of water for curing</t>
  </si>
  <si>
    <t>C5.4.14</t>
  </si>
  <si>
    <t>Trial section for a chemically stabilised layer</t>
  </si>
  <si>
    <t>(a.iii)</t>
  </si>
  <si>
    <t>(c.i)</t>
  </si>
  <si>
    <t>(c.ii)</t>
  </si>
  <si>
    <t>C8.1</t>
  </si>
  <si>
    <t>PRIME COAT</t>
  </si>
  <si>
    <t>C8.1.1</t>
  </si>
  <si>
    <t>Prime coat:</t>
  </si>
  <si>
    <t>C8.1.1.2</t>
  </si>
  <si>
    <t>MC - 30 cut-back bitumen</t>
  </si>
  <si>
    <t>C20.1</t>
  </si>
  <si>
    <t>TESTING MATERIALS AND JUDGEMENT OF WORKMANSHIP</t>
  </si>
  <si>
    <t>C20.1.2</t>
  </si>
  <si>
    <t>Special tests requested by the Engineer</t>
  </si>
  <si>
    <t>(d.i)</t>
  </si>
  <si>
    <t>Employer’s contribution to other special tests</t>
  </si>
  <si>
    <t>Handling costs and profit in respect of item C20.1.2.2(a)</t>
  </si>
  <si>
    <t>Providing testing equipment:</t>
  </si>
  <si>
    <t>Core drill</t>
  </si>
  <si>
    <t>C20.1.2.2</t>
  </si>
  <si>
    <t>C20.1.3</t>
  </si>
  <si>
    <t>C20.1.3.1</t>
  </si>
  <si>
    <t>Welded steel fabric</t>
  </si>
  <si>
    <t>C3.3.12.3</t>
  </si>
  <si>
    <t>High-tensile steel bars</t>
  </si>
  <si>
    <t>Mild steel bars</t>
  </si>
  <si>
    <t>Reinforcement:</t>
  </si>
  <si>
    <t>Sealed joints in concrete and stone pitched linings of open drains (description of each type with reference to drawing)</t>
  </si>
  <si>
    <t>C3.3.10</t>
  </si>
  <si>
    <t>To ends of slabs</t>
  </si>
  <si>
    <t>C3.3.9.3</t>
  </si>
  <si>
    <t>To sides with formwork on both internal and external faces (each face measured)</t>
  </si>
  <si>
    <t>C3.3.9.2</t>
  </si>
  <si>
    <t>C3.3.8.2</t>
  </si>
  <si>
    <t>C3.3.8.1</t>
  </si>
  <si>
    <t>C3.3.6.2</t>
  </si>
  <si>
    <t>CONCRETE KERBING AND CHANNELING, ASPHALT BERMS, CHUTES, DOWNPIPES, AS WELL AS CONCRETE, STONE PITCHED AND GABION LININGS FOR OPEN DRAINS</t>
  </si>
  <si>
    <t>C3.3</t>
  </si>
  <si>
    <t>Subsoil drain outlet marker (type or drawing specified)</t>
  </si>
  <si>
    <t>C3.1.23</t>
  </si>
  <si>
    <t>Test flushing of subsoil drain pipe systems</t>
  </si>
  <si>
    <t>C3.1.22</t>
  </si>
  <si>
    <t>Concrete caps</t>
  </si>
  <si>
    <t>C3.1.14.1</t>
  </si>
  <si>
    <t>Caps for subsoil drain pipe :</t>
  </si>
  <si>
    <t>C3.1.14</t>
  </si>
  <si>
    <t>C3.1.13.4</t>
  </si>
  <si>
    <t>C3.1.13.1</t>
  </si>
  <si>
    <t>C3.1.11.</t>
  </si>
  <si>
    <t>C3.1.9.1</t>
  </si>
  <si>
    <t>Pipes in subsoil drainage systems :</t>
  </si>
  <si>
    <t>C3.1.9</t>
  </si>
  <si>
    <t>C3.1.8.2</t>
  </si>
  <si>
    <t>Natural permeable material in subsoil drainage system (approved natural sand)</t>
  </si>
  <si>
    <t>C3.1.8</t>
  </si>
  <si>
    <t>Crushed stone obtained from commercial sources (state grade)</t>
  </si>
  <si>
    <t>Natural pemeable material in subsoil drainage system ( approved crushed stone ):</t>
  </si>
  <si>
    <t>C3.1.7</t>
  </si>
  <si>
    <t>Bank and dykes using labour enhanced construction methods</t>
  </si>
  <si>
    <t>C3.1.6.2</t>
  </si>
  <si>
    <t>Construction of banks and dykes:</t>
  </si>
  <si>
    <t>C3.1.6</t>
  </si>
  <si>
    <t>G5 material obtained from commercial sources</t>
  </si>
  <si>
    <t>C3.1.5.2</t>
  </si>
  <si>
    <t>Un-stabilised natural gravel obtained from approved sources on the site</t>
  </si>
  <si>
    <t>C3.1.5.1</t>
  </si>
  <si>
    <t>Impermeable backfilling to subsoil drainage system</t>
  </si>
  <si>
    <t>C3.1.5</t>
  </si>
  <si>
    <t>Extra over sub-item C3.1.4.1 for excavation in hard and boulder material, irrespective of depth</t>
  </si>
  <si>
    <t>C3.1.4.4</t>
  </si>
  <si>
    <t>Excavating intermediate material situated within 0m to 1.5m below the surface level using labour enhanced construction methods</t>
  </si>
  <si>
    <t>C3.1.4.3</t>
  </si>
  <si>
    <t>Exceeding 1.5m and up to 3.0m</t>
  </si>
  <si>
    <t>0m to 1.5m</t>
  </si>
  <si>
    <t>Excavating in all material situated within the following depth ranges below the surface :</t>
  </si>
  <si>
    <t>C3.1.4.1</t>
  </si>
  <si>
    <t>Excavation and disposal of material for subsoil drainage systems</t>
  </si>
  <si>
    <t>C3.1.4</t>
  </si>
  <si>
    <t>Excavating intermediate material situated 0m to 1.5m below the surface level using labour enhanced construction methods</t>
  </si>
  <si>
    <t>C3.1.1.5</t>
  </si>
  <si>
    <t>Excavating soft material situated 0m to 1.5m below the surface level using labour enhanced construction methods</t>
  </si>
  <si>
    <t>C3.1.1.4</t>
  </si>
  <si>
    <t>Extra over sub-item C3.1.1.1 for excavation in hard and boulder material , irrespective of depth</t>
  </si>
  <si>
    <t>C3.1.1.2</t>
  </si>
  <si>
    <t xml:space="preserve">Excavating all material situated within the following depth ranges below the surface level using conventional methods : </t>
  </si>
  <si>
    <t>C3.1.1.1</t>
  </si>
  <si>
    <t>Excavation for open drains:</t>
  </si>
  <si>
    <t>C3.1.1</t>
  </si>
  <si>
    <t>DRAINS</t>
  </si>
  <si>
    <t>C3.1</t>
  </si>
  <si>
    <t>ℓ</t>
  </si>
  <si>
    <t>230 mm thick</t>
  </si>
  <si>
    <t>C3.2.16.2</t>
  </si>
  <si>
    <t>Brickwork (Engineering bricks):</t>
  </si>
  <si>
    <t>C3.2.16</t>
  </si>
  <si>
    <t>C3.2.10.3</t>
  </si>
  <si>
    <t>C3.2.10.2</t>
  </si>
  <si>
    <t>.</t>
  </si>
  <si>
    <t>C3.2.10.1</t>
  </si>
  <si>
    <t>C3.2.10</t>
  </si>
  <si>
    <t>C3.2.7.6</t>
  </si>
  <si>
    <t>C3.2.7.5</t>
  </si>
  <si>
    <t>Cast in situ concrete and formwork:</t>
  </si>
  <si>
    <t>C3.2.7</t>
  </si>
  <si>
    <t>C3.2.3.3</t>
  </si>
  <si>
    <t>Concrete pipe culverts:</t>
  </si>
  <si>
    <t>C3.2.3</t>
  </si>
  <si>
    <t>Using imported selected material:</t>
  </si>
  <si>
    <t>C3.2.2.2</t>
  </si>
  <si>
    <t>Using the excavated material</t>
  </si>
  <si>
    <t>C3.2.2.1</t>
  </si>
  <si>
    <t>Backfilling:</t>
  </si>
  <si>
    <t>C3.2.2</t>
  </si>
  <si>
    <t>Extra over sub-item C3.2.1.1 for excavation in hard or boulder material,
irrespective of depth</t>
  </si>
  <si>
    <t>C3.2.1.4</t>
  </si>
  <si>
    <t>Excavating in all material situated within the following depth ranges below the surface level:</t>
  </si>
  <si>
    <t>C3.2.1.1</t>
  </si>
  <si>
    <t>Excavation for culvert structures:</t>
  </si>
  <si>
    <t>C3.2.1</t>
  </si>
  <si>
    <t>CULVERTS</t>
  </si>
  <si>
    <t>C3.2</t>
  </si>
  <si>
    <r>
      <t>m</t>
    </r>
    <r>
      <rPr>
        <sz val="10"/>
        <rFont val="Calibri"/>
        <family val="2"/>
      </rPr>
      <t>²</t>
    </r>
  </si>
  <si>
    <r>
      <t>m</t>
    </r>
    <r>
      <rPr>
        <sz val="10"/>
        <rFont val="Calibri"/>
        <family val="2"/>
      </rPr>
      <t>³</t>
    </r>
  </si>
  <si>
    <t>kℓ</t>
  </si>
  <si>
    <t>Shaping and finishing the borrow pit and quarry areas, and the stockpile sites:</t>
  </si>
  <si>
    <t>C4.1.15.1</t>
  </si>
  <si>
    <t>Shaping and finishing the borrow pit and quarry areas, and the stockpile sites</t>
  </si>
  <si>
    <t>C4.1.15</t>
  </si>
  <si>
    <t>Boulder excavation class A</t>
  </si>
  <si>
    <t>C4.1.5.2</t>
  </si>
  <si>
    <t>C4.1.5.1</t>
  </si>
  <si>
    <t>Excavating of materials in the borrow pits and quarries, material obtained from</t>
  </si>
  <si>
    <t>C4.1.5</t>
  </si>
  <si>
    <t>In borrow pits</t>
  </si>
  <si>
    <t>C4.1.4.1</t>
  </si>
  <si>
    <t>Removing of the overburden</t>
  </si>
  <si>
    <t>C4.1.4</t>
  </si>
  <si>
    <t>Handling costs and profit in respect of item C4.1.2.1</t>
  </si>
  <si>
    <t>C4.1.2.2</t>
  </si>
  <si>
    <t>Cost of additional trial pits and/or drilling and laboratory testing</t>
  </si>
  <si>
    <t>C4.1.2.1</t>
  </si>
  <si>
    <t>Additional material investigations during the supplementary exploration</t>
  </si>
  <si>
    <t>C4.1.1.1</t>
  </si>
  <si>
    <t>Compiling and implementing M&amp;U plans</t>
  </si>
  <si>
    <t>C4.1.1</t>
  </si>
  <si>
    <t>Cuttings:</t>
  </si>
  <si>
    <t>C4.2.12.1</t>
  </si>
  <si>
    <t>Finishing the side slopes</t>
  </si>
  <si>
    <t>C4.2.12</t>
  </si>
  <si>
    <t>C4.2.3.5</t>
  </si>
  <si>
    <t>C4.2.3.2</t>
  </si>
  <si>
    <t>C4.2.3.1</t>
  </si>
  <si>
    <t>Excavating of materials in cuttings, material obtained from</t>
  </si>
  <si>
    <t>C4.2.3</t>
  </si>
  <si>
    <t>C4.2.2</t>
  </si>
  <si>
    <t>Cuttings exceeding 10 000 m3 up to 20 000 m3</t>
  </si>
  <si>
    <t>C4.2.1.2</t>
  </si>
  <si>
    <t>Compiling and implementing M&amp;U plans for the cuttings</t>
  </si>
  <si>
    <t>C4.2.1</t>
  </si>
  <si>
    <t>Asphalt material:</t>
  </si>
  <si>
    <t>C4.3.4.1</t>
  </si>
  <si>
    <t>Saw-cutting existing materials within the following average depth ranges</t>
  </si>
  <si>
    <t>C4.3.4</t>
  </si>
  <si>
    <t>m2</t>
  </si>
  <si>
    <t>Prov Sum</t>
  </si>
  <si>
    <t>PC Sum</t>
  </si>
  <si>
    <t>Prov sum</t>
  </si>
  <si>
    <t>Client Line 1:</t>
  </si>
  <si>
    <t>Client Line 2:</t>
  </si>
  <si>
    <t>Fill material in the earthworks:</t>
  </si>
  <si>
    <t>C4.4.2.5</t>
  </si>
  <si>
    <t>Pavement layer material:</t>
  </si>
  <si>
    <t>C4.4.2.1</t>
  </si>
  <si>
    <t>Commercial materials identified by the Contractor from commercial, private or other non-commercial suppliers</t>
  </si>
  <si>
    <t>C4.4.2</t>
  </si>
  <si>
    <t>COMMERCIAL MATERIALS</t>
  </si>
  <si>
    <t>C4.4</t>
  </si>
  <si>
    <t>Provision of record drawings and applicable data</t>
  </si>
  <si>
    <t>C2.1.5</t>
  </si>
  <si>
    <t>Using hand excavation to locate,expose and verify services</t>
  </si>
  <si>
    <t>C2.1.2.5</t>
  </si>
  <si>
    <t>Handling costs and profit in respect of item C2.1.2.3 above</t>
  </si>
  <si>
    <t>C2.1.2.4</t>
  </si>
  <si>
    <t>Survey to verify existing service positions</t>
  </si>
  <si>
    <t>C2.1.2.3</t>
  </si>
  <si>
    <t>Existing services, detention and verification</t>
  </si>
  <si>
    <t>C2.1.2</t>
  </si>
  <si>
    <t>Permanent services relocation or protection work by Contractor</t>
  </si>
  <si>
    <t>C2.1.1.4</t>
  </si>
  <si>
    <t>Handling costs and profit in respect of item C2.1.1.2 above</t>
  </si>
  <si>
    <t>C2.1.1.3</t>
  </si>
  <si>
    <t>Permanent services relocation or protection work by others</t>
  </si>
  <si>
    <t>C2.1.1.2</t>
  </si>
  <si>
    <t>Contractors's obligations</t>
  </si>
  <si>
    <t>C2.1.1.1</t>
  </si>
  <si>
    <t>Location,Identification and relocation of existing services</t>
  </si>
  <si>
    <t>C2.1.1</t>
  </si>
  <si>
    <t>GENERAL REQUIREMENTS AND TRENCHING FOR SERVICES</t>
  </si>
  <si>
    <t>C2.1</t>
  </si>
  <si>
    <t>Grouted stone pitching on a concrete bed</t>
  </si>
  <si>
    <t>C11.1.2.3</t>
  </si>
  <si>
    <t>Stone pitching</t>
  </si>
  <si>
    <t>C11.1.2</t>
  </si>
  <si>
    <t>PITCHING, STONEWORK, CAST IN SITU CONCRETE FOR PROTECTION AGAINST EROSION</t>
  </si>
  <si>
    <t>C11.1</t>
  </si>
  <si>
    <t>Kilometre markers</t>
  </si>
  <si>
    <t>C11.5.4.2</t>
  </si>
  <si>
    <t>Stock-proof fences</t>
  </si>
  <si>
    <t>Fences:</t>
  </si>
  <si>
    <t>C11.5.4.1</t>
  </si>
  <si>
    <t>Dismantling existing fences and gates:</t>
  </si>
  <si>
    <t>C11.5.4</t>
  </si>
  <si>
    <t>C11.5.2</t>
  </si>
  <si>
    <t>(iii)</t>
  </si>
  <si>
    <t>(ii)</t>
  </si>
  <si>
    <t>Inclined</t>
  </si>
  <si>
    <t>vertical</t>
  </si>
  <si>
    <t>Straining posts, stays and anchors:</t>
  </si>
  <si>
    <t>C11.5.1.9</t>
  </si>
  <si>
    <t>C11.5.1.8</t>
  </si>
  <si>
    <t>C11.5.1.7</t>
  </si>
  <si>
    <t>C11.5.1.1</t>
  </si>
  <si>
    <t>Supply and erect new fencing material for new fences and for supplementing material in existing fences which are being repaired or removed:</t>
  </si>
  <si>
    <t>C11.5.1</t>
  </si>
  <si>
    <t>C11.6.8.2</t>
  </si>
  <si>
    <t>Danger plates at culverts/structures</t>
  </si>
  <si>
    <t>C11.6.8</t>
  </si>
  <si>
    <t>C11.6.6.2</t>
  </si>
  <si>
    <t>Dismantling, storing and re-erecting road signs with a surface area of:</t>
  </si>
  <si>
    <t>C11.6.6</t>
  </si>
  <si>
    <t>Extra over item C11.6.5.1 for hard material excavation</t>
  </si>
  <si>
    <t>C11.6.5.4</t>
  </si>
  <si>
    <t>Extra over item C11.6.5.1 and 2 for cement-treated soil backfill</t>
  </si>
  <si>
    <t>C11.6.5.3</t>
  </si>
  <si>
    <t>Excavating soft material and backfilling</t>
  </si>
  <si>
    <t>C11.6.5.1</t>
  </si>
  <si>
    <t>Excavation and backfilling for road sign supports (not applicable to kilometre posts)</t>
  </si>
  <si>
    <t>C11.6.5</t>
  </si>
  <si>
    <t>m²</t>
  </si>
  <si>
    <t>C11.6.4</t>
  </si>
  <si>
    <t>C11.6.3.2</t>
  </si>
  <si>
    <t>Road sign supports (overhead road sign structures excluded):</t>
  </si>
  <si>
    <t>C11.6.3</t>
  </si>
  <si>
    <t>Class III</t>
  </si>
  <si>
    <t>Lettering, symbols, numbers, arrows, emblems and borders of retro-reflective material:</t>
  </si>
  <si>
    <t>C11.6.2.2</t>
  </si>
  <si>
    <t>Class I</t>
  </si>
  <si>
    <t>Background of retro-reflective material:</t>
  </si>
  <si>
    <t>C11.6.2.1</t>
  </si>
  <si>
    <t>Extra over on item C11.6.1 for using:</t>
  </si>
  <si>
    <t>C11.6.2</t>
  </si>
  <si>
    <t>Extra over items C11.6.1.1 to C11.6.1.4 for attaching signboards to overhead gantry structures and overhead to bridges</t>
  </si>
  <si>
    <t>C11.6.1.6</t>
  </si>
  <si>
    <t>Prepainted galvanized steel plate:</t>
  </si>
  <si>
    <t>C11.6.1.3</t>
  </si>
  <si>
    <t>Road signboards with painted or coloured semi-matt background. Symbols, lettering and borders in semi- matt black or in Class I retro-reflective material, where the sign board is constructed from:</t>
  </si>
  <si>
    <t>C11.6.1</t>
  </si>
  <si>
    <t>ROAD SIGNS</t>
  </si>
  <si>
    <t>C11.6</t>
  </si>
  <si>
    <t>Re-establishing the painting unit during the defects notification period and at other instances on instruction of the Engineer</t>
  </si>
  <si>
    <t>C11.7.9</t>
  </si>
  <si>
    <t>Setting out and premarking the lines (excluding traffic island markings, lettering and symbols)</t>
  </si>
  <si>
    <t>C11.7.8</t>
  </si>
  <si>
    <t>Handling cost, profit and all other charges of sub item C11.7.7.5</t>
  </si>
  <si>
    <t>C11.7.7.6</t>
  </si>
  <si>
    <t>Provision of temporary and permanent road studs</t>
  </si>
  <si>
    <t>C11.7.7.5</t>
  </si>
  <si>
    <t>Road studs</t>
  </si>
  <si>
    <t>C11.7.7</t>
  </si>
  <si>
    <t>Retro-reflective beads</t>
  </si>
  <si>
    <t>C11.7.5.4</t>
  </si>
  <si>
    <t>Yellow paint</t>
  </si>
  <si>
    <t>C11.7.5.2</t>
  </si>
  <si>
    <t>White paint</t>
  </si>
  <si>
    <t>C11.7.5.1</t>
  </si>
  <si>
    <t>Variations in rate of application:</t>
  </si>
  <si>
    <t>C11.7.5</t>
  </si>
  <si>
    <t>C11.7.2.4</t>
  </si>
  <si>
    <t>C11.7.2.2</t>
  </si>
  <si>
    <t>C11.7.2.1</t>
  </si>
  <si>
    <t>Retro-reflective road marking:</t>
  </si>
  <si>
    <t>C11.7.2</t>
  </si>
  <si>
    <t>ROAD MARKINGS AND ROAD STUDS</t>
  </si>
  <si>
    <t>C11.7</t>
  </si>
  <si>
    <t>Watering the already planted grass, trees and shrubs during the growing season</t>
  </si>
  <si>
    <t>C11.8.6</t>
  </si>
  <si>
    <t>Watering the grass when established by topsoiling only</t>
  </si>
  <si>
    <t>C11.8.5</t>
  </si>
  <si>
    <t>Hydroseeding</t>
  </si>
  <si>
    <t>Providing an approved seed mixture for hydroseeding</t>
  </si>
  <si>
    <t>Hydroseeding:</t>
  </si>
  <si>
    <t>C11.8.4.3</t>
  </si>
  <si>
    <t>Grassing</t>
  </si>
  <si>
    <t>C11.8.4</t>
  </si>
  <si>
    <t>3:2:1 (25)</t>
  </si>
  <si>
    <t>Lime</t>
  </si>
  <si>
    <t>Providing and applying chemical fertilisers and/or soil-improvement material:</t>
  </si>
  <si>
    <t>C11.8.3.5</t>
  </si>
  <si>
    <t>Topsoil obtained from within the road reserve or borrow areas</t>
  </si>
  <si>
    <t>Topsoiling within the road reserve where the following materials are used:</t>
  </si>
  <si>
    <t>C11.8.3.3</t>
  </si>
  <si>
    <t>Preparing the areas for grassing:</t>
  </si>
  <si>
    <t>C11.8.3</t>
  </si>
  <si>
    <t>Hand trimming</t>
  </si>
  <si>
    <t>C11.8.1.2</t>
  </si>
  <si>
    <t>Trimming:</t>
  </si>
  <si>
    <t>C11.8.1</t>
  </si>
  <si>
    <t>LANDSCAPING AND PLANTING PLANTS</t>
  </si>
  <si>
    <t>C11.8</t>
  </si>
  <si>
    <t>By hand only</t>
  </si>
  <si>
    <t>C11.9.2.2</t>
  </si>
  <si>
    <t>Conventional construction methods</t>
  </si>
  <si>
    <t>C11.9.2.1</t>
  </si>
  <si>
    <t>C11.9.2</t>
  </si>
  <si>
    <t>Single carriageway road</t>
  </si>
  <si>
    <t>C11.9.1.2</t>
  </si>
  <si>
    <t>Finishing the road and road reserve:</t>
  </si>
  <si>
    <t>C11.9.1</t>
  </si>
  <si>
    <t>FINISHING THE ROAD AND ROAD RESERVE AND TREATING OLD ROADS</t>
  </si>
  <si>
    <t>C11.9</t>
  </si>
  <si>
    <t>EXPANDED PUBLIC WORKS PROGRAMME (EPWP)</t>
  </si>
  <si>
    <t xml:space="preserve">Provision of training venue facility, including the cost of transport the learners to and from this facility </t>
  </si>
  <si>
    <t>Training of learners employed by main contractor:</t>
  </si>
  <si>
    <t xml:space="preserve">Procurement of Targeted Enterprise subcontractors as described in Part G </t>
  </si>
  <si>
    <t>Construction Works for Targeted Enterprises</t>
  </si>
  <si>
    <t>Contractor's management fee for managing emerging contractors under CPG</t>
  </si>
  <si>
    <t>FROM PAGE</t>
  </si>
  <si>
    <t>C2.3 SUMMARY OF BILL OF QUANTITIES</t>
  </si>
  <si>
    <t>TOTAL SCHEDULE G: CONTRACT PARTICIPATION GOALS</t>
  </si>
  <si>
    <t>VAT (15% of Subtotal 3)</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</si>
  <si>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</si>
  <si>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</si>
  <si>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</si>
  <si>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TO SUMMARY</t>
  </si>
  <si>
    <t>TOTAL CARRIED FORWARD TO SUMMARY</t>
  </si>
  <si>
    <t>Contract No</t>
  </si>
  <si>
    <t>Contract Description</t>
  </si>
  <si>
    <t>C3.1.7.2</t>
  </si>
  <si>
    <t>C4.1</t>
  </si>
  <si>
    <t>BORROW MATERIALS</t>
  </si>
  <si>
    <t>C4.2</t>
  </si>
  <si>
    <t>CUT MATERIALS</t>
  </si>
  <si>
    <t>m3</t>
  </si>
  <si>
    <t xml:space="preserve">(a) </t>
  </si>
  <si>
    <t>Stockpile sites</t>
  </si>
  <si>
    <t>In soft material</t>
  </si>
  <si>
    <t>In boulder material class A and B</t>
  </si>
  <si>
    <t>In hard material</t>
  </si>
  <si>
    <t>SCHEDULE A: ROADWORKS - SUMMARY</t>
  </si>
  <si>
    <t>CHAPTER</t>
  </si>
  <si>
    <t>Up to 50 mm</t>
  </si>
  <si>
    <t>Exceeding 50 mm and up to 100 mm</t>
  </si>
  <si>
    <t>C4.3</t>
  </si>
  <si>
    <t>Prime Cost</t>
  </si>
  <si>
    <t>EXISTING ROAD MATERIALS</t>
  </si>
  <si>
    <t>Type G7 material</t>
  </si>
  <si>
    <t>Natural or crushed gravel material for an unsealed shoulder layer</t>
  </si>
  <si>
    <t>Treatment of old roads and temporary deviations:</t>
  </si>
  <si>
    <t>C11.5</t>
  </si>
  <si>
    <t>FENCING</t>
  </si>
  <si>
    <r>
      <t>Area exceeding 0,5 m2 but not 2,0 m</t>
    </r>
    <r>
      <rPr>
        <sz val="10"/>
        <rFont val="Calibri"/>
        <family val="2"/>
      </rPr>
      <t>²</t>
    </r>
  </si>
  <si>
    <t>Generic Skills</t>
  </si>
  <si>
    <t>Training costs</t>
  </si>
  <si>
    <t>Entrepreneurial skills:</t>
  </si>
  <si>
    <t>Generic Skills:</t>
  </si>
  <si>
    <t>Construction skills:</t>
  </si>
  <si>
    <t>Transportation &amp; accommodation costs of selected leaners, while receiving off-site training:</t>
  </si>
  <si>
    <t>(d.ii)</t>
  </si>
  <si>
    <t>G1</t>
  </si>
  <si>
    <t xml:space="preserve">Contractor's charge for the management and execution of the Targeted Enterprise procurement process: </t>
  </si>
  <si>
    <t>(a.iv)</t>
  </si>
  <si>
    <t>Payments associated with the construction Works carried out by Targeted Enterprise subcontractors appointed in terms of Part G</t>
  </si>
  <si>
    <t>Supply of materials and small plant to assist Targeted Enterprise subcontractors appointed in terms of Part G</t>
  </si>
  <si>
    <t>G1.02</t>
  </si>
  <si>
    <t>SCHEDULE</t>
  </si>
  <si>
    <t>TOTAL SCHEDULE A: ROADWORKS</t>
  </si>
  <si>
    <t>SCHEDULE F: EXPANDED PUBLIC WORKS PROGRAMME (EPWP) - SUMMARY</t>
  </si>
  <si>
    <t>TOTAL SCHEDULE F: EXPANDED PUBLIC WORKS PROGRAMME (EPWP)</t>
  </si>
  <si>
    <t>SCHEDULE G:CONTRACT PARTICIPATION GOALS - SUMMARY</t>
  </si>
  <si>
    <t>SUBTOTAL 1</t>
  </si>
  <si>
    <t>SUBTOTAL 2</t>
  </si>
  <si>
    <t>SUBTOTAL 3</t>
  </si>
  <si>
    <t>Signed on behalf of the Tenderer: ……………………………………………………. (Signature)
Date: …………………………………………………..
Tenderer’s Name: ………………………………………………………………. (Company Name)</t>
  </si>
  <si>
    <t>Motor grader (CAT 140G or similar approved)</t>
  </si>
  <si>
    <t>Vibratory roller (Bomang 212 or similar approved)</t>
  </si>
  <si>
    <t>Pedestrian roller (Bomang BW 90 or similar approved)</t>
  </si>
  <si>
    <t>Front end loader backhoe (CAT 428 or equivalent)</t>
  </si>
  <si>
    <r>
      <t>Compressor (air, including hoses and tools (7m</t>
    </r>
    <r>
      <rPr>
        <vertAlign val="superscript"/>
        <sz val="10"/>
        <rFont val="Arial"/>
        <family val="2"/>
      </rPr>
      <t xml:space="preserve">3 </t>
    </r>
    <r>
      <rPr>
        <sz val="10"/>
        <rFont val="Arial"/>
        <family val="2"/>
      </rPr>
      <t>/ minute mass approximately 150cpm)</t>
    </r>
  </si>
  <si>
    <t>Other equipment (Dewatering pump including generators and accessories - 50mm pump, 600L/minute)</t>
  </si>
  <si>
    <r>
      <t>Tipper Truck (10m</t>
    </r>
    <r>
      <rPr>
        <vertAlign val="superscript"/>
        <sz val="10"/>
        <rFont val="Arial"/>
        <family val="2"/>
      </rPr>
      <t>3</t>
    </r>
    <r>
      <rPr>
        <sz val="10"/>
        <rFont val="Arial"/>
        <family val="2"/>
      </rPr>
      <t>)</t>
    </r>
  </si>
  <si>
    <t>Water truck (5000 litres)</t>
  </si>
  <si>
    <t>Construction Equipment</t>
  </si>
  <si>
    <t>Zinc-coated barbed wire (High tensile grade steel single strand - 3,15 mm X 2,50 mm oval shaped zinc coated wire with a 2,82 mm equivalent diameter)</t>
  </si>
  <si>
    <t>Standards (75-100mm diameter, length 1800mm - refer to Drawing SD1202/A)</t>
  </si>
  <si>
    <t>Droppers (25-50mm diameter - length 1250mm - refer to Drawing SD1202/A)</t>
  </si>
  <si>
    <t>Timber straining posts (Refer to Drawing SD1202/A)</t>
  </si>
  <si>
    <t>Wire stays and anchors (Refer to Drawing SD1202/A)</t>
  </si>
  <si>
    <t>New gates (Double leaf - 4,8m 'W' pattern)</t>
  </si>
  <si>
    <t xml:space="preserve">Gates </t>
  </si>
  <si>
    <t>Timber (150mm diameter creosote treated)</t>
  </si>
  <si>
    <t>White lines (broken or unbroken)</t>
  </si>
  <si>
    <t>(i) 100 mm wide</t>
  </si>
  <si>
    <t>(ii) 150 mm wide</t>
  </si>
  <si>
    <t>(iv) 300 mm wide</t>
  </si>
  <si>
    <t>Yellow lines (broken or unbroken)</t>
  </si>
  <si>
    <t xml:space="preserve">Rate Only </t>
  </si>
  <si>
    <t xml:space="preserve"> White lettering and symbols</t>
  </si>
  <si>
    <t xml:space="preserve">PSA1.2.10 </t>
  </si>
  <si>
    <t>Cost for community Participation (PLC and CLO)</t>
  </si>
  <si>
    <t>Handling costs and profit in respect of sub-item PSC1.2.10(a) above</t>
  </si>
  <si>
    <t xml:space="preserve"> </t>
  </si>
  <si>
    <t>Natural sand from commercial sources ( medium grade)</t>
  </si>
  <si>
    <t>U-PVC pipes and fittings , normal duty, complete with coupling ( 110mm dia perforated/sloted)</t>
  </si>
  <si>
    <t>Geotextile (synthetic fibre filter fabric Grade E or similar approved)</t>
  </si>
  <si>
    <t>Outlet structures (as per Dwg No SD 0501/6)</t>
  </si>
  <si>
    <t>Cleaning eyes ( as per Dwg No SD 0501/5)</t>
  </si>
  <si>
    <t>From commercial sources (G5 material)</t>
  </si>
  <si>
    <t>Class 100D 600mm dia</t>
  </si>
  <si>
    <t>Class 100D 900mm dia</t>
  </si>
  <si>
    <t>Welded steel fabric Mesh Ref 193</t>
  </si>
  <si>
    <t>Cast in situ concrete lining (20/20 Standard V drain as per Dwg No SD 0601/C)</t>
  </si>
  <si>
    <t>ClassU2 surface finish to cast in situ concrete (20/20 Standard V drain as per Dwg No SD 0601/C)</t>
  </si>
  <si>
    <t>Chemical stabilisation (150mm) of pavement layers (G5B)</t>
  </si>
  <si>
    <t>C9.1</t>
  </si>
  <si>
    <t>ASPHALT LAYERS</t>
  </si>
  <si>
    <t>C9.1.1</t>
  </si>
  <si>
    <t>Asphalt mix designs</t>
  </si>
  <si>
    <t>Stone skeletal mixes:</t>
  </si>
  <si>
    <t>C9.1.2</t>
  </si>
  <si>
    <t>Construction of trial sections</t>
  </si>
  <si>
    <t>C9.1.2.1</t>
  </si>
  <si>
    <t>C9.1.2.2</t>
  </si>
  <si>
    <t>Removal of tial section where so instructed by the Engineer</t>
  </si>
  <si>
    <t>C9.1.3</t>
  </si>
  <si>
    <t>Application of bond coat</t>
  </si>
  <si>
    <t>C9.1.3.1</t>
  </si>
  <si>
    <t>Stable grade 30% net bitumen emulsion as specified. Applied with a calibrated distributer</t>
  </si>
  <si>
    <t>New construction</t>
  </si>
  <si>
    <t>C9.1.5</t>
  </si>
  <si>
    <t>Asphalt surfacing</t>
  </si>
  <si>
    <t>C9.1.5.1</t>
  </si>
  <si>
    <t>C9.1.6</t>
  </si>
  <si>
    <t>Extra over items C9.1.4.1 and C9.1.5.1 for placing small quantities of asphalt of less than 10 tons specially produced as specified in terms of Clause A9.1.7.1d)</t>
  </si>
  <si>
    <t>C9.1.8</t>
  </si>
  <si>
    <t>Surfacing of bridge decks</t>
  </si>
  <si>
    <t>C9.1.8.2</t>
  </si>
  <si>
    <t>Surfacing (state layer thickness, mix type (stone or sand skeletal), binder type and nominal maximum particle size and placing technique (hand/paver))</t>
  </si>
  <si>
    <t>C9.1.13</t>
  </si>
  <si>
    <t>Coring of asphalt layers</t>
  </si>
  <si>
    <t>C9.1.13.1</t>
  </si>
  <si>
    <t>100 mm diameter</t>
  </si>
  <si>
    <t>Continuously graded surfacing (50/70 pen bitumen)</t>
  </si>
  <si>
    <t>Asphalt layers (40mm thick using 50/70 pen bitumen by paver)</t>
  </si>
  <si>
    <t>C11.4</t>
  </si>
  <si>
    <t>ROAD RESTRAINT SYSTEMS</t>
  </si>
  <si>
    <t>C11.4.1</t>
  </si>
  <si>
    <t>Erecting of guardrails at 3,81 m spacing</t>
  </si>
  <si>
    <t>C11.4.1.1</t>
  </si>
  <si>
    <t>Complete galvanized system compliant to SANS 1350:</t>
  </si>
  <si>
    <t>Extra over C11.4.1.1(a) and C11.4.1.1(b) for excavating holes of posts using labour enhanced methods (soft and intermediate)</t>
  </si>
  <si>
    <t>C11.4.1.2</t>
  </si>
  <si>
    <t>Terminal sections for 3,81 guardrails comprising of:</t>
  </si>
  <si>
    <t>C11.4.5</t>
  </si>
  <si>
    <t>Additional guardrail posts for 3,81 m systems:</t>
  </si>
  <si>
    <t>C11.4.5.1</t>
  </si>
  <si>
    <t>Timber</t>
  </si>
  <si>
    <t>C11.4.6</t>
  </si>
  <si>
    <t>Reflective plates</t>
  </si>
  <si>
    <t>C11.4.6.1</t>
  </si>
  <si>
    <t>Steel plates</t>
  </si>
  <si>
    <t>C11.2.4</t>
  </si>
  <si>
    <t>C11.2.3.1</t>
  </si>
  <si>
    <t>Gabion boxes and mattresses:</t>
  </si>
  <si>
    <t>C11.2.3</t>
  </si>
  <si>
    <t>Surface preparation for bedding the gabion boxes and mattresses</t>
  </si>
  <si>
    <t>C11.2.2</t>
  </si>
  <si>
    <t>m³</t>
  </si>
  <si>
    <t>Exceeding 1,5 m and up to 3,0 m</t>
  </si>
  <si>
    <t>0 m to 1,5 m</t>
  </si>
  <si>
    <t>Excavating all material situated within the following depth ranges below the surface level</t>
  </si>
  <si>
    <t>C11.2.1.1</t>
  </si>
  <si>
    <t>Foundation trench excavation:</t>
  </si>
  <si>
    <t>C11.2.1</t>
  </si>
  <si>
    <t>NON-STRUCTURAL GABIONS</t>
  </si>
  <si>
    <t>C11.2</t>
  </si>
  <si>
    <t>Galvanized gabion boxes (1,0m wide X 1,0m thick X 2,0m long)</t>
  </si>
  <si>
    <t>Geotextile (Non woven, mechanically bonded Bidim U14 or similar approved for gabions)</t>
  </si>
  <si>
    <t>On timber posts (SD1101/B)</t>
  </si>
  <si>
    <t>C13.2.4</t>
  </si>
  <si>
    <t>C13.2.3</t>
  </si>
  <si>
    <t>C13.2.2</t>
  </si>
  <si>
    <t>C13.2.1</t>
  </si>
  <si>
    <t>FALSEWORK, FORMWORK AND CONCRETE FINISH</t>
  </si>
  <si>
    <t>C13.2</t>
  </si>
  <si>
    <t>Vertical formwork to provide (class of finish indicated as F1) surface finish to (Pier Bases, Abutments and Wing-wall Bases and Hidden faces (backfaces) of Abutments and Wing-walls)</t>
  </si>
  <si>
    <t>Formwork to provide (class of finish indicated as F2) surface finish to (exposed surfaces: Exposed faces of Abutments breast-walls, Screen-walls and Wing-walls - Pier Walls, Piers column cercular ends, Pier heads, vertical surfaces of deck sides, and deck ends)</t>
  </si>
  <si>
    <t>Horizontal formwork to provide (class of finish Indicated as F2) surface finish to (Soffit of Pier heads, Deck slabs and deck cantilever soffit)</t>
  </si>
  <si>
    <t>Inclined formwork to provide (class of finish indicated F2) surface finish to (Soffit of approach slab seat, Deck cantilever soffit)</t>
  </si>
  <si>
    <t>C13.6.4</t>
  </si>
  <si>
    <t>C13.6.3</t>
  </si>
  <si>
    <t>Provision of Engineering drawings of proprietary bearings and certification after installation, by an ECSA Registered Professional Engineer or Technologist.</t>
  </si>
  <si>
    <t>C13.6.1.2</t>
  </si>
  <si>
    <t>C13.6.1.1</t>
  </si>
  <si>
    <t>Bearings:</t>
  </si>
  <si>
    <t>C13.6.1</t>
  </si>
  <si>
    <t>BEARINGS</t>
  </si>
  <si>
    <t>C13.6</t>
  </si>
  <si>
    <t>Bearing strips (Two layers of 3 ply malthoid at all supports of approach slabs)</t>
  </si>
  <si>
    <t>C13.8.12</t>
  </si>
  <si>
    <t>Weep holes:</t>
  </si>
  <si>
    <t>C13.8.10.2</t>
  </si>
  <si>
    <t>Drainage pipes:</t>
  </si>
  <si>
    <t>C13.8.10.1</t>
  </si>
  <si>
    <t>Drainage pipes and weep holes:</t>
  </si>
  <si>
    <t>C13.8.10</t>
  </si>
  <si>
    <t>C13.8.7.3</t>
  </si>
  <si>
    <t>C13.8.7</t>
  </si>
  <si>
    <t>C13.8.2</t>
  </si>
  <si>
    <t>C13.8.1.2</t>
  </si>
  <si>
    <t>C13.8.1</t>
  </si>
  <si>
    <t>ANCILLARY STRUCTURAL ELEMENTS</t>
  </si>
  <si>
    <t>C13.8</t>
  </si>
  <si>
    <t>C13.8.2.1</t>
  </si>
  <si>
    <t>End blocks (W40/13 concrete)</t>
  </si>
  <si>
    <t>Numbers for structures</t>
  </si>
  <si>
    <t>Numbers formed in concrete (including painting of the rebated numbering or lettering as specified)</t>
  </si>
  <si>
    <t>50mm dia uPVC drainage pipe to seating</t>
  </si>
  <si>
    <t>M65 Netlon drainage pipe behind as detailed</t>
  </si>
  <si>
    <t xml:space="preserve">330mm DN3 Netlon drainage strips abutment and retaining walls </t>
  </si>
  <si>
    <t>uPVC 50mm diameter drainage pipes each 920mm long</t>
  </si>
  <si>
    <t>uPVC 50mm diameter drainage pipes each 605mm long</t>
  </si>
  <si>
    <t>Synthetic-fibre filter fabric (non-woven grade A4 Bidum geofabric for abutments)</t>
  </si>
  <si>
    <t>C13.7.4.1</t>
  </si>
  <si>
    <t>Sealing joints with:</t>
  </si>
  <si>
    <t>C13.7.4</t>
  </si>
  <si>
    <t>JOINTS</t>
  </si>
  <si>
    <t>C13.7</t>
  </si>
  <si>
    <t>Cost of Testing</t>
  </si>
  <si>
    <t>Rolling Straight Edge</t>
  </si>
  <si>
    <t>C20.1.3.2</t>
  </si>
  <si>
    <t>C20.1.3.3</t>
  </si>
  <si>
    <t>Rain Gauge</t>
  </si>
  <si>
    <t>Electronic minimum and maximum thermometer</t>
  </si>
  <si>
    <t>C20.1.3.4</t>
  </si>
  <si>
    <t>Addition of cementitious stabilisation agents (Ordinary Portland cement) for pavement layers</t>
  </si>
  <si>
    <t>Sand skeletal mix - continuously graded as defined (40mm thick using 50/70 pen bitumen by paver)</t>
  </si>
  <si>
    <t>Bridge adapters to SANS 1350</t>
  </si>
  <si>
    <t>End treatments where double guardrail sections are specified (SD1102/A)</t>
  </si>
  <si>
    <t>Extra over C11.4.1.2(d) and C11.4.1.2(e) for excavating holes for posts using labour enhanced methods (soft and intermediate)</t>
  </si>
  <si>
    <t>Bullnoses to SANS 1350</t>
  </si>
  <si>
    <t>C13.1</t>
  </si>
  <si>
    <t>FOUNDATIONS</t>
  </si>
  <si>
    <t>C13.1.3.1</t>
  </si>
  <si>
    <t>Excavating soft material situated within the following successive depth ranges:</t>
  </si>
  <si>
    <t>0 m up to 1,5 m</t>
  </si>
  <si>
    <t>&gt; 1,5 m and &lt; 3,0 m</t>
  </si>
  <si>
    <t>C13.1.3.2</t>
  </si>
  <si>
    <t>Extra over subitem C13.1.3.1 for excavation in hard material irrespective of depth</t>
  </si>
  <si>
    <t>C13.1.3.3</t>
  </si>
  <si>
    <t>Extra over subitem C13.1.3.1 for additional excavation required by the Engineer after excavation is complete</t>
  </si>
  <si>
    <t>C13.1.3.4</t>
  </si>
  <si>
    <t>Extra over subitem C13.1.3.1 for excavation by hand</t>
  </si>
  <si>
    <t>C13.1.6</t>
  </si>
  <si>
    <t>Access and drainage:</t>
  </si>
  <si>
    <t>C13.1.6.1</t>
  </si>
  <si>
    <t>Access</t>
  </si>
  <si>
    <t>C13.1.7</t>
  </si>
  <si>
    <t>Backfill to excavations utilising:</t>
  </si>
  <si>
    <t>C13.1.7.1</t>
  </si>
  <si>
    <t>Material from excavation</t>
  </si>
  <si>
    <t>C13.1.7.2</t>
  </si>
  <si>
    <t>Imported material</t>
  </si>
  <si>
    <t>C13.1.7.3</t>
  </si>
  <si>
    <t>Soil cement</t>
  </si>
  <si>
    <t>C13.1.10</t>
  </si>
  <si>
    <t>Haul in excess of 1,0 km on excavated material and on material imported for backfill, foundation fill and fill for caissons</t>
  </si>
  <si>
    <r>
      <t>m</t>
    </r>
    <r>
      <rPr>
        <vertAlign val="superscript"/>
        <sz val="10"/>
        <rFont val="Arial"/>
        <family val="2"/>
      </rPr>
      <t>3</t>
    </r>
    <r>
      <rPr>
        <sz val="10"/>
        <rFont val="Arial"/>
        <family val="2"/>
      </rPr>
      <t>-km</t>
    </r>
  </si>
  <si>
    <t>C13.1.14</t>
  </si>
  <si>
    <t>Foundation fill consisting of:</t>
  </si>
  <si>
    <t>C13.1.14.4</t>
  </si>
  <si>
    <t>C13.1.16</t>
  </si>
  <si>
    <t>C13.1.17</t>
  </si>
  <si>
    <t>C13.1.18</t>
  </si>
  <si>
    <t>C13.1.19</t>
  </si>
  <si>
    <t>C13.1.20</t>
  </si>
  <si>
    <t>Dowel bars:</t>
  </si>
  <si>
    <t>C13.1.20.2</t>
  </si>
  <si>
    <t>C13.1.22</t>
  </si>
  <si>
    <t>Foundation lining (250 micron Polyethylenesheeting below apron slabs), using labour enhanced methods</t>
  </si>
  <si>
    <t>C13.3</t>
  </si>
  <si>
    <t>STEEL REINFORCEMENT</t>
  </si>
  <si>
    <t>C13.3.1</t>
  </si>
  <si>
    <t>Reinforcement for:</t>
  </si>
  <si>
    <t>C13.3.1.1</t>
  </si>
  <si>
    <t>Mild-steel bars (250MPa)</t>
  </si>
  <si>
    <t>High-yield-stress-steel bars (450MPa)</t>
  </si>
  <si>
    <t>C13.4</t>
  </si>
  <si>
    <t>CONCRETE</t>
  </si>
  <si>
    <t>C13.4.1</t>
  </si>
  <si>
    <t>C13.4.1.1</t>
  </si>
  <si>
    <t>Strength concrete (class C):</t>
  </si>
  <si>
    <t>C13.4.13</t>
  </si>
  <si>
    <t>Complete demolition and disposal of existing structural concrete elements or parts existing structures:</t>
  </si>
  <si>
    <t>C13.4.13.1</t>
  </si>
  <si>
    <t>Plain concrete existing Drift/culvert slabs</t>
  </si>
  <si>
    <t>C13.4.13.2</t>
  </si>
  <si>
    <t>Reinforced concrete existing Drift/culvert slabs</t>
  </si>
  <si>
    <t>PSA1</t>
  </si>
  <si>
    <t xml:space="preserve">Hot weather concreting </t>
  </si>
  <si>
    <t>Excavate material to spoil from roadbed constrution, material obtained from:</t>
  </si>
  <si>
    <t>C5.1.13.1</t>
  </si>
  <si>
    <t>Over roadbed treatment in hard material compacted to 90 % MDD</t>
  </si>
  <si>
    <t xml:space="preserve">(i) </t>
  </si>
  <si>
    <t>Type G9 material</t>
  </si>
  <si>
    <t>SCHEDULE B: BRIDGEWORKS - SUMMARY</t>
  </si>
  <si>
    <t>TOTAL SCHEDULE B: BRIDGEWORKS</t>
  </si>
  <si>
    <t>UPGRADE TO KWAMAGODA (NKUKHU) RIVER BRIDGE 2002 OVER KWAMAGODA RIVER ON DISTRTICT ROAD D59 KM 0.108 IN THE PITERMARITZBURG REGION</t>
  </si>
  <si>
    <t>SMALL CONTRACTOR DEVELOPMENT</t>
  </si>
  <si>
    <t>(i)</t>
  </si>
  <si>
    <t>Supply and installation of dowel bars (High tensile bars, 25 mm diameter and 32 diameter, 2.5 m length each)</t>
  </si>
  <si>
    <t>ZNB1250/00000/00/PMC/INF/21/T</t>
  </si>
  <si>
    <t>SCHEDULE B: BRIDGEWORKS</t>
  </si>
  <si>
    <t>Contract No. ZNB1250/00000/00/PMC/INF/21/T</t>
  </si>
  <si>
    <t>(ii) Abutments:</t>
  </si>
  <si>
    <t>(i) Piers:</t>
  </si>
  <si>
    <t>(iii) Earwing walls:</t>
  </si>
  <si>
    <t>(iv) Parapets and Endblocks:</t>
  </si>
  <si>
    <t>(v) Deck:</t>
  </si>
  <si>
    <t>Welded Steel Fabric (ref.245)</t>
  </si>
  <si>
    <t>(a) Honel laminated electrometric Bearing E6104 (600x400x61)</t>
  </si>
  <si>
    <t>(b) 35mm thick rubber bearing on 2mm cement mortar skin</t>
  </si>
  <si>
    <t>Dowels or guides</t>
  </si>
  <si>
    <t>(a) Supply and install 950mm long by 25mm diameter Mild Steel deck anchor dowel bars to deck as detailed on deck drawings Drg.No. 2002/05 (inclusive of 40mm diameter PVC sleeve pipe, bitumen infill and polystyrene plugs).</t>
  </si>
  <si>
    <t>(b) Supply and install 850mm long by 20mm diameter Mild Steel approach slab dowel bars as per detailed drawings Drg.No. 2002/12.</t>
  </si>
  <si>
    <t>(c) Supply and install 550mm long by 25mm diameter Stainless Steel dowel bars as per detailed drawings Drg.No. 2002/09.</t>
  </si>
  <si>
    <t>C13.7.1</t>
  </si>
  <si>
    <t>Expansion joints:</t>
  </si>
  <si>
    <t>C13.7.1.1</t>
  </si>
  <si>
    <t>Supply and install 30mm deck expansion joint as detailed on Drg,No, 2002/06</t>
  </si>
  <si>
    <t>C13.7.2</t>
  </si>
  <si>
    <t>Filled joints:</t>
  </si>
  <si>
    <t>C13.7.2.1</t>
  </si>
  <si>
    <t>Concrete barriers and parapets (Drg. No:2002/09)</t>
  </si>
  <si>
    <t>(a) Sealant (Dow Corning 888 silicone sealant and backing cod or equivalent subject to the approval of the engineer, 30mm wide movement joints to deck ends at piers and abutments)</t>
  </si>
  <si>
    <t xml:space="preserve">End blocks as detailed on Drg. No. 2002/09 (3955mm X600mmX1340mm high </t>
  </si>
  <si>
    <t>100mm diameter deck drain scupper 405mm long as detailed on Drg. No. 2002/06</t>
  </si>
  <si>
    <t>100mm diameter deck drain scupper 915mm long as detailed on Drg.No. 2002/06</t>
  </si>
  <si>
    <t>Supply and Place bridge Deck walkway as detailed (1000mm wide with average 250mm thick including: infill sand, in-situ concrete, 2X110mm dia. service duct pipes and precast concrete kerb as detailed on Drg. No. 2002/06)</t>
  </si>
  <si>
    <t>Dedicated environmental officer</t>
  </si>
  <si>
    <t>P.S.C C13.8.18</t>
  </si>
  <si>
    <t>(a) Parapets (Class W40/19 Concrete - 4430mmX1340mm high volume of concrete varies as per Drg. No. 2002/09)</t>
  </si>
  <si>
    <t>(b) Parapets (Class W40/19 Concrete - 4430mmX1220mm high volume of concrete varies as per Drg. No. 2002/09)</t>
  </si>
  <si>
    <t>End blocks as detailed on Drg. No. 2002/09 (3955mm longX600mmX1145mm high</t>
  </si>
  <si>
    <t xml:space="preserve">(a) 30mm wide movement joints at deck with jointex or similar between deck and abutment piers on deck movement </t>
  </si>
  <si>
    <t>Drilling of holes for grouting ( 40mm dia for 25mm and 32mm dia steel bars)</t>
  </si>
  <si>
    <t>&gt; 3 m and &lt; 4,5 m</t>
  </si>
  <si>
    <t>Grouting of rock fissures (Superflow bedding grout or similar approved either Epoxy Sikadur42ZA  or SikaGrout 212 Cementitious Grout)</t>
  </si>
  <si>
    <t>Vehicles</t>
  </si>
  <si>
    <t>Single sided, reversible left or right (800mm x 200mm)</t>
  </si>
  <si>
    <t>Double sided, reversible left or right (800mm x 200mm)</t>
  </si>
  <si>
    <t>Illuminated road sign - R &amp; TR series (1200 mm)</t>
  </si>
  <si>
    <t>Illuminated road sign - TW series (1200 00)</t>
  </si>
  <si>
    <t>Illuminated road sign - TW series (1200 mm)</t>
  </si>
  <si>
    <t>Moving to and setting up equipment at each hole to be drilled for grouting</t>
  </si>
  <si>
    <t xml:space="preserve">Cast in situ concrete </t>
  </si>
  <si>
    <t>G10.01</t>
  </si>
  <si>
    <t>Procurement process for totality of all tenders concluded for the appointment of CIDB contractor grading designation 1CE PE Targeted Enterprise subcontractors (30 copies of the tender doc required for each individual tender)</t>
  </si>
  <si>
    <t>Procurement process for the totality of all tenders concluded for the appointment of CIDB contractor grading designation 2CE PE Targeted Enterprise subcontractors (30 copies of the tender doc required for each individual tender)</t>
  </si>
  <si>
    <t>Procurement process for the totality of all tenders concluded for the appointment of CIDB contractor grading designation 3CE PE Targeted Enterprise subcontractors (15 copies of the tender doc required for each individual tender)</t>
  </si>
  <si>
    <t>Procurement process for the totality of all tenders concluded for the appointment of CIDB contractor grading designation 4CE PE Targeted Enterprise subcontractors (15 copies of the tender doc required for each individual tender)</t>
  </si>
  <si>
    <t>G10.03</t>
  </si>
  <si>
    <t>Handling costs and profit in respect of subitem G10.02(a) above</t>
  </si>
  <si>
    <t>Handling costs and profit in respect of subitem G10.02(c) above</t>
  </si>
  <si>
    <t xml:space="preserve">(e) </t>
  </si>
  <si>
    <t>Handling costs and profit in respect of subitem G10.03 (a)(i) above</t>
  </si>
  <si>
    <t>Handling costs and profit in respect of subitem G10.03 (b)(i) above.</t>
  </si>
  <si>
    <t>Training of learners employed by the Targeted Enterprise subcontractors:</t>
  </si>
  <si>
    <t>Handling costs and profit in respect of subitem G10.03 above.</t>
  </si>
  <si>
    <t>Handling costs and profit in respect of subitem G10.03 (d)(i) above.</t>
  </si>
  <si>
    <t>F6.01</t>
  </si>
  <si>
    <t>F6.02</t>
  </si>
  <si>
    <t>Handling costs and profit in respect of subitem F6.02(a)(i) above.</t>
  </si>
  <si>
    <t>Handling costs and profit in respect of subitem F6.02(b)(i) above.</t>
  </si>
  <si>
    <t>Handling costs and profit in respect of subitem F6.02(c)(i) above.</t>
  </si>
  <si>
    <t>Handling costs and profit in respect of subitem F6.02(d)(i) above.</t>
  </si>
  <si>
    <t xml:space="preserve">On Class C bedding </t>
  </si>
  <si>
    <t>C3.3.6</t>
  </si>
  <si>
    <t>Concrete chutes:</t>
  </si>
  <si>
    <t>Cast in situ concrete chutes (concrete class 20/19, as per Dwg SD0603/A and finish F2)</t>
  </si>
  <si>
    <t>C3.3.8</t>
  </si>
  <si>
    <t>Linings for open drains:</t>
  </si>
  <si>
    <t>C3.3.9</t>
  </si>
  <si>
    <t>Formwork to cast in situ concrete lining for open drains (Class F2 surface finish):</t>
  </si>
  <si>
    <t>C3.3.12</t>
  </si>
  <si>
    <t xml:space="preserve">For borrow pits </t>
  </si>
  <si>
    <t>Type G4 material</t>
  </si>
  <si>
    <t>C11,6,4,1</t>
  </si>
  <si>
    <t>Kilometre markers on posts (Concrete marker post as per drawing)</t>
  </si>
  <si>
    <t>Size 200 x 800 mm (W401/402)</t>
  </si>
  <si>
    <t>In inlet and outlet structures including kerbs, chutes and downpipes, skewed ends, catchpits, manholes, thrust and anchor blocks, excluding formwork but including Class U2 surfacing finish (20/20)</t>
  </si>
  <si>
    <t>Formwork of concrete under items C3.2.7.3 to 5 above (F2 finish)</t>
  </si>
  <si>
    <t>Concrete Screed 75mm thick (15/20) (arbutments blinding)</t>
  </si>
  <si>
    <t>Pier blinding (15/20)</t>
  </si>
  <si>
    <t>Pier Bases (30/20)</t>
  </si>
  <si>
    <t>Pier columns (walls) (30/20)</t>
  </si>
  <si>
    <t>Pier Cap (Head) (30/20)</t>
  </si>
  <si>
    <t>Abutment Bases (30/20)</t>
  </si>
  <si>
    <t>Abutment breastwalls, curtainwalls and sidewalls (wingwalls) (30/20)</t>
  </si>
  <si>
    <t>Approach slabs (30/20)</t>
  </si>
  <si>
    <t>Deck slabs (30/20)</t>
  </si>
  <si>
    <t>F6</t>
  </si>
  <si>
    <t>Transportation &amp; accommodation costs</t>
  </si>
  <si>
    <t>F6.03</t>
  </si>
  <si>
    <t>Payments associated with the NYS programme only:</t>
  </si>
  <si>
    <t>Employment of NYS youth workers</t>
  </si>
  <si>
    <t>Provision of tools and apparel for the NYS workers</t>
  </si>
  <si>
    <t>Handling cost and profit in respect of subitem F6.03(a) and (b) above</t>
  </si>
  <si>
    <t>Training of NYS youth workers:</t>
  </si>
  <si>
    <t>Provision of training for NYS youth workers</t>
  </si>
  <si>
    <t>Handling costs and profit in respect of subitem subitem F6.03(d)(i) above</t>
  </si>
  <si>
    <t>Liaison with the Employer’s project manager and the training service provider:</t>
  </si>
  <si>
    <t>(e.i)</t>
  </si>
  <si>
    <t>Liaison conducted by the Construction Manager</t>
  </si>
  <si>
    <t>hr</t>
  </si>
  <si>
    <t>(e.ii)</t>
  </si>
  <si>
    <t>Liaison conducted by senior site foreman</t>
  </si>
  <si>
    <t>EPWP Branding (refer to spec)</t>
  </si>
  <si>
    <t>(f.i)</t>
  </si>
  <si>
    <t xml:space="preserve">Prime cost sum for EPWP branding   </t>
  </si>
  <si>
    <t>(f.ii)</t>
  </si>
  <si>
    <t>Handling costs and profit in respect of sub item F6.03(f)(i) above</t>
  </si>
  <si>
    <t>Mass concrete (15/40)</t>
  </si>
  <si>
    <t>Establishment on site for drilling of holes and grouting of rock fissures (wet core drilling)</t>
  </si>
  <si>
    <t>SCHEDULE A: ROADWORKS (Small Contractor Development)</t>
  </si>
  <si>
    <t>SCHEDULE B: BRIDGEWORKS (Small Contractor Development)</t>
  </si>
  <si>
    <t>p</t>
  </si>
  <si>
    <t>TOTAL SCHEDULE A: WORKS</t>
  </si>
  <si>
    <t>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</si>
</sst>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R&quot;#,##0;\-&quot;R&quot;#,##0"/>
    <numFmt numFmtId="44" formatCode="_-&quot;R&quot;* #,##0.00_-;\-&quot;R&quot;* #,##0.00_-;_-&quot;R&quot;* &quot;-&quot;??_-;_-@_-"/>
    <numFmt numFmtId="43" formatCode="_-* #,##0.00_-;\-* #,##0.00_-;_-* &quot;-&quot;??_-;_-@_-"/>
    <numFmt numFmtId="164" formatCode="_ * #,##0.00_ ;_ * \-#,##0.00_ ;_ * &quot;-&quot;??_ ;_ @_ "/>
    <numFmt numFmtId="165" formatCode="_(&quot;$&quot;* #,##0.00_);_(&quot;$&quot;* \(#,##0.00\);_(&quot;$&quot;* &quot;-&quot;??_);_(@_)"/>
    <numFmt numFmtId="166" formatCode="_(* #,##0.00_);_(* \(#,##0.00\);_(* &quot;-&quot;??_);_(@_)"/>
    <numFmt numFmtId="167" formatCode="&quot;R&quot;\ #,##0.00"/>
    <numFmt numFmtId="168" formatCode="0.0%"/>
    <numFmt numFmtId="169" formatCode="[$R-1C09]\ #\ ###\ ##0.00;[Red][$R-1C09]\-#\ ###\ ##0.00"/>
    <numFmt numFmtId="170" formatCode="_-* #.##0.00_-;\-* #.##0.00_-;_-* &quot;-&quot;??_-;_-@_-"/>
    <numFmt numFmtId="171" formatCode="&quot;R&quot;#,##0.00"/>
    <numFmt numFmtId="172" formatCode="_ &quot;R&quot;\ * #,##0.00_ ;_ &quot;R&quot;\ * \-#,##0.00_ ;_ &quot;R&quot;\ * &quot;-&quot;??_ ;_ @_ "/>
    <numFmt numFmtId="173" formatCode="#,##0.0"/>
    <numFmt numFmtId="174" formatCode="0.0"/>
    <numFmt numFmtId="175" formatCode="_-[$R-1C09]* #,##0.00_-;\-[$R-1C09]* #,##0.00_-;_-[$R-1C09]* &quot;-&quot;??_-;_-@_-"/>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10"/>
      <name val="Calibri"/>
      <family val="2"/>
    </font>
    <font>
      <sz val="9"/>
      <name val="Arial"/>
      <family val="2"/>
    </font>
    <font>
      <b/>
      <sz val="9"/>
      <name val="Arial"/>
      <family val="2"/>
    </font>
    <font>
      <b/>
      <sz val="10"/>
      <color rgb="FF000000"/>
      <name val="Arial"/>
      <family val="2"/>
    </font>
    <font>
      <b/>
      <sz val="8"/>
      <color rgb="FF000000"/>
      <name val="Arial"/>
      <family val="2"/>
    </font>
    <font>
      <i/>
      <sz val="10"/>
      <name val="Arial"/>
      <family val="2"/>
    </font>
    <font>
      <sz val="8"/>
      <name val="Arial"/>
      <family val="2"/>
    </font>
    <font>
      <sz val="11"/>
      <name val="Calibri"/>
      <family val="2"/>
      <scheme val="minor"/>
    </font>
    <font>
      <sz val="10"/>
      <color rgb="FFFF0000"/>
      <name val="Arial"/>
      <family val="2"/>
    </font>
    <font>
      <sz val="10"/>
      <color theme="0"/>
      <name val="Arial"/>
      <family val="2"/>
    </font>
    <font>
      <sz val="10"/>
      <color theme="1" tint="0.499984740745262"/>
      <name val="Arial"/>
      <family val="2"/>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s>
  <borders count="19">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s>
  <cellStyleXfs count="28">
    <xf numFmtId="0" fontId="0" fillId="0" borderId="0"/>
    <xf numFmtId="166" fontId="5" fillId="0" borderId="0" applyFont="0" applyFill="0" applyBorder="0" applyAlignment="0" applyProtection="0"/>
    <xf numFmtId="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0" fontId="8" fillId="0" borderId="0"/>
    <xf numFmtId="0" fontId="7" fillId="0" borderId="0"/>
    <xf numFmtId="9" fontId="5" fillId="0" borderId="0" applyFont="0" applyFill="0" applyBorder="0" applyAlignment="0" applyProtection="0"/>
    <xf numFmtId="0" fontId="4" fillId="0" borderId="0"/>
    <xf numFmtId="0" fontId="9" fillId="0" borderId="9"/>
    <xf numFmtId="0" fontId="10" fillId="0" borderId="0"/>
    <xf numFmtId="169" fontId="5" fillId="0" borderId="10" applyFill="0" applyProtection="0"/>
    <xf numFmtId="0" fontId="5" fillId="0" borderId="0"/>
    <xf numFmtId="0" fontId="3" fillId="0" borderId="0"/>
    <xf numFmtId="43" fontId="3"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0" fontId="5" fillId="0" borderId="0"/>
    <xf numFmtId="4" fontId="10" fillId="0" borderId="0" applyProtection="0"/>
    <xf numFmtId="5" fontId="11" fillId="0" borderId="0" applyFont="0" applyFill="0" applyBorder="0" applyAlignment="0" applyProtection="0"/>
    <xf numFmtId="0" fontId="2" fillId="0" borderId="0"/>
    <xf numFmtId="170" fontId="2" fillId="0" borderId="0" applyFont="0" applyFill="0" applyBorder="0" applyAlignment="0" applyProtection="0"/>
    <xf numFmtId="0" fontId="12" fillId="0" borderId="0"/>
    <xf numFmtId="165" fontId="5" fillId="0" borderId="0" applyFont="0" applyFill="0" applyBorder="0" applyAlignment="0" applyProtection="0"/>
    <xf numFmtId="0" fontId="1" fillId="0" borderId="0"/>
    <xf numFmtId="0" fontId="5" fillId="0" borderId="0"/>
    <xf numFmtId="0" fontId="22" fillId="0" borderId="0"/>
    <xf numFmtId="9" fontId="22" fillId="0" borderId="0" applyFont="0" applyFill="0" applyBorder="0" applyAlignment="0" applyProtection="0"/>
  </cellStyleXfs>
  <cellXfs count="610">
    <xf numFmtId="0" fontId="0" fillId="0" borderId="0" xfId="0"/>
    <xf numFmtId="0" fontId="5" fillId="0" borderId="0" xfId="17" applyFont="1" applyAlignment="1">
      <alignment vertical="center"/>
    </xf>
    <xf numFmtId="0" fontId="5" fillId="0" borderId="0" xfId="17" applyFont="1" applyAlignment="1">
      <alignment horizontal="left" vertical="center"/>
    </xf>
    <xf numFmtId="0" fontId="5" fillId="0" borderId="0" xfId="17" applyFont="1" applyAlignment="1">
      <alignment horizontal="center" vertical="center"/>
    </xf>
    <xf numFmtId="0" fontId="5" fillId="0" borderId="0" xfId="17" applyFont="1" applyAlignment="1">
      <alignment horizontal="right" vertical="center"/>
    </xf>
    <xf numFmtId="0" fontId="6" fillId="0" borderId="0" xfId="17" applyFont="1" applyAlignment="1">
      <alignment horizontal="right" vertical="center"/>
    </xf>
    <xf numFmtId="49" fontId="6" fillId="0" borderId="0" xfId="17" applyNumberFormat="1" applyFont="1" applyAlignment="1">
      <alignment horizontal="left" vertical="center" wrapText="1"/>
    </xf>
    <xf numFmtId="0" fontId="6" fillId="0" borderId="0" xfId="17" applyFont="1" applyAlignment="1">
      <alignment horizontal="center" vertical="center"/>
    </xf>
    <xf numFmtId="49" fontId="6" fillId="0" borderId="11" xfId="17" applyNumberFormat="1" applyFont="1" applyBorder="1" applyAlignment="1">
      <alignment horizontal="center" vertical="center" wrapText="1"/>
    </xf>
    <xf numFmtId="0" fontId="6" fillId="0" borderId="11" xfId="17" applyFont="1" applyBorder="1" applyAlignment="1">
      <alignment horizontal="center" vertical="center" wrapText="1"/>
    </xf>
    <xf numFmtId="0" fontId="6" fillId="0" borderId="0" xfId="17" applyFont="1" applyAlignment="1">
      <alignment horizontal="center" vertical="center" wrapText="1"/>
    </xf>
    <xf numFmtId="49" fontId="5" fillId="0" borderId="1" xfId="17" applyNumberFormat="1" applyFont="1" applyBorder="1" applyAlignment="1">
      <alignment horizontal="left" vertical="center" wrapText="1"/>
    </xf>
    <xf numFmtId="0" fontId="5" fillId="0" borderId="1" xfId="17" applyFont="1" applyBorder="1" applyAlignment="1">
      <alignment horizontal="left" vertical="center" wrapText="1"/>
    </xf>
    <xf numFmtId="0" fontId="5" fillId="0" borderId="1" xfId="17" applyFont="1" applyBorder="1" applyAlignment="1">
      <alignment horizontal="center" wrapText="1"/>
    </xf>
    <xf numFmtId="0" fontId="5" fillId="0" borderId="1" xfId="17" applyFont="1" applyBorder="1" applyAlignment="1">
      <alignment wrapText="1"/>
    </xf>
    <xf numFmtId="167" fontId="5" fillId="0" borderId="1" xfId="3" applyNumberFormat="1" applyFont="1" applyBorder="1" applyAlignment="1">
      <alignment horizontal="right" wrapText="1"/>
    </xf>
    <xf numFmtId="167" fontId="5" fillId="0" borderId="0" xfId="3" applyNumberFormat="1" applyFont="1" applyBorder="1" applyAlignment="1">
      <alignment horizontal="right" wrapText="1"/>
    </xf>
    <xf numFmtId="0" fontId="6" fillId="0" borderId="1" xfId="17" applyFont="1" applyBorder="1" applyAlignment="1">
      <alignment horizontal="left" vertical="center" wrapText="1"/>
    </xf>
    <xf numFmtId="0" fontId="5" fillId="0" borderId="1" xfId="17" applyFont="1" applyBorder="1" applyAlignment="1">
      <alignment horizontal="center" vertical="center" wrapText="1"/>
    </xf>
    <xf numFmtId="3" fontId="5" fillId="0" borderId="1" xfId="1" applyNumberFormat="1" applyFont="1" applyBorder="1" applyAlignment="1">
      <alignment horizontal="center" vertical="center" wrapText="1"/>
    </xf>
    <xf numFmtId="166" fontId="5" fillId="0" borderId="1" xfId="1" applyFont="1" applyBorder="1" applyAlignment="1">
      <alignment horizontal="center" vertical="center" wrapText="1"/>
    </xf>
    <xf numFmtId="167" fontId="5" fillId="0" borderId="1" xfId="3" applyNumberFormat="1" applyFont="1" applyBorder="1" applyAlignment="1">
      <alignment horizontal="right" vertical="center" wrapText="1"/>
    </xf>
    <xf numFmtId="0" fontId="6" fillId="0" borderId="0" xfId="17" applyFont="1" applyAlignment="1">
      <alignment vertical="center"/>
    </xf>
    <xf numFmtId="0" fontId="6" fillId="0" borderId="13" xfId="17" applyFont="1" applyBorder="1" applyAlignment="1">
      <alignment vertical="center"/>
    </xf>
    <xf numFmtId="49" fontId="6" fillId="0" borderId="13" xfId="17" applyNumberFormat="1" applyFont="1" applyBorder="1" applyAlignment="1">
      <alignment vertical="center"/>
    </xf>
    <xf numFmtId="167" fontId="6" fillId="0" borderId="11" xfId="1" applyNumberFormat="1" applyFont="1" applyBorder="1" applyAlignment="1">
      <alignment horizontal="right" vertical="center" wrapText="1"/>
    </xf>
    <xf numFmtId="167" fontId="6" fillId="0" borderId="0" xfId="1" applyNumberFormat="1" applyFont="1" applyBorder="1" applyAlignment="1">
      <alignment horizontal="right" vertical="center" wrapText="1"/>
    </xf>
    <xf numFmtId="49" fontId="5" fillId="0" borderId="0" xfId="17" applyNumberFormat="1" applyFont="1" applyAlignment="1">
      <alignment horizontal="left" vertical="center"/>
    </xf>
    <xf numFmtId="0" fontId="5" fillId="0" borderId="0" xfId="17" applyFont="1" applyAlignment="1"/>
    <xf numFmtId="0" fontId="5" fillId="0" borderId="1" xfId="17" applyFont="1" applyBorder="1" applyAlignment="1">
      <alignment horizontal="center" vertical="center"/>
    </xf>
    <xf numFmtId="166" fontId="5" fillId="0" borderId="1" xfId="1" applyFont="1" applyBorder="1" applyAlignment="1">
      <alignment vertical="center" wrapText="1"/>
    </xf>
    <xf numFmtId="0" fontId="5" fillId="0" borderId="1" xfId="17" applyFont="1" applyBorder="1" applyAlignment="1">
      <alignment vertical="center" wrapText="1"/>
    </xf>
    <xf numFmtId="167" fontId="5" fillId="0" borderId="0" xfId="3" applyNumberFormat="1" applyFont="1" applyBorder="1" applyAlignment="1">
      <alignment horizontal="right" vertical="center" wrapText="1"/>
    </xf>
    <xf numFmtId="167" fontId="5" fillId="0" borderId="0" xfId="1" applyNumberFormat="1" applyFont="1" applyBorder="1" applyAlignment="1">
      <alignment horizontal="right" vertical="center" wrapText="1"/>
    </xf>
    <xf numFmtId="168" fontId="5" fillId="0" borderId="1" xfId="7" applyNumberFormat="1" applyFont="1" applyBorder="1" applyAlignment="1">
      <alignment vertical="center" wrapText="1"/>
    </xf>
    <xf numFmtId="167" fontId="5" fillId="0" borderId="0" xfId="3" applyNumberFormat="1" applyFont="1" applyBorder="1" applyAlignment="1">
      <alignment vertical="center" wrapText="1"/>
    </xf>
    <xf numFmtId="0" fontId="5" fillId="0" borderId="1" xfId="17" applyFont="1" applyBorder="1" applyAlignment="1">
      <alignment vertical="center"/>
    </xf>
    <xf numFmtId="168" fontId="5" fillId="0" borderId="1" xfId="17" applyNumberFormat="1" applyFont="1" applyBorder="1" applyAlignment="1">
      <alignment vertical="center" wrapText="1"/>
    </xf>
    <xf numFmtId="166" fontId="5" fillId="0" borderId="1" xfId="1" applyFont="1" applyFill="1" applyBorder="1" applyAlignment="1">
      <alignment vertical="center" wrapText="1"/>
    </xf>
    <xf numFmtId="166" fontId="5" fillId="0" borderId="0" xfId="17" applyNumberFormat="1" applyFont="1" applyAlignment="1">
      <alignment horizontal="right" vertical="center"/>
    </xf>
    <xf numFmtId="49" fontId="5" fillId="0" borderId="1" xfId="17" applyNumberFormat="1" applyFont="1" applyBorder="1" applyAlignment="1">
      <alignment horizontal="right" vertical="center" wrapText="1"/>
    </xf>
    <xf numFmtId="0" fontId="5" fillId="0" borderId="0" xfId="17" applyFont="1" applyAlignment="1">
      <alignment vertical="center" wrapText="1"/>
    </xf>
    <xf numFmtId="0" fontId="5" fillId="0" borderId="0" xfId="17" applyFont="1" applyAlignment="1">
      <alignment horizontal="right" vertical="center" wrapText="1"/>
    </xf>
    <xf numFmtId="0" fontId="6" fillId="0" borderId="0" xfId="17" applyFont="1" applyAlignment="1">
      <alignment horizontal="right" vertical="center" wrapText="1"/>
    </xf>
    <xf numFmtId="0" fontId="5" fillId="0" borderId="0" xfId="17" applyFont="1" applyAlignment="1">
      <alignment wrapText="1"/>
    </xf>
    <xf numFmtId="0" fontId="5" fillId="0" borderId="0" xfId="17"/>
    <xf numFmtId="0" fontId="5" fillId="0" borderId="0" xfId="17" applyFont="1"/>
    <xf numFmtId="167" fontId="5" fillId="0" borderId="0" xfId="1" applyNumberFormat="1" applyFont="1" applyBorder="1" applyAlignment="1">
      <alignment horizontal="right" wrapText="1"/>
    </xf>
    <xf numFmtId="167" fontId="5" fillId="0" borderId="0" xfId="3" applyNumberFormat="1" applyFont="1" applyBorder="1" applyAlignment="1">
      <alignment wrapText="1"/>
    </xf>
    <xf numFmtId="0" fontId="5" fillId="0" borderId="0" xfId="17" applyFont="1" applyAlignment="1">
      <alignment horizontal="right"/>
    </xf>
    <xf numFmtId="166" fontId="5" fillId="0" borderId="0" xfId="17" applyNumberFormat="1" applyFont="1" applyAlignment="1">
      <alignment horizontal="right"/>
    </xf>
    <xf numFmtId="49" fontId="6" fillId="0" borderId="1" xfId="17" applyNumberFormat="1" applyFont="1" applyBorder="1" applyAlignment="1">
      <alignment horizontal="right" vertical="center" wrapText="1"/>
    </xf>
    <xf numFmtId="49" fontId="6" fillId="0" borderId="11" xfId="17" applyNumberFormat="1" applyFont="1" applyBorder="1" applyAlignment="1">
      <alignment vertical="center" wrapText="1"/>
    </xf>
    <xf numFmtId="0" fontId="5" fillId="0" borderId="0" xfId="17" applyFont="1" applyBorder="1" applyAlignment="1">
      <alignment horizontal="center" vertical="center"/>
    </xf>
    <xf numFmtId="0" fontId="5" fillId="0" borderId="0" xfId="17" applyFont="1" applyBorder="1" applyAlignment="1">
      <alignment vertical="center"/>
    </xf>
    <xf numFmtId="0" fontId="5" fillId="0" borderId="4" xfId="17" applyFont="1" applyBorder="1" applyAlignment="1">
      <alignment horizontal="left" vertical="center"/>
    </xf>
    <xf numFmtId="0" fontId="5" fillId="0" borderId="4" xfId="17" applyFont="1" applyBorder="1" applyAlignment="1">
      <alignment vertical="center"/>
    </xf>
    <xf numFmtId="49" fontId="6" fillId="0" borderId="11" xfId="17" applyNumberFormat="1" applyFont="1" applyBorder="1" applyAlignment="1">
      <alignment vertical="center"/>
    </xf>
    <xf numFmtId="0" fontId="5" fillId="0" borderId="0" xfId="17" applyAlignment="1">
      <alignment vertical="center"/>
    </xf>
    <xf numFmtId="0" fontId="5" fillId="0" borderId="0" xfId="17" applyAlignment="1">
      <alignment horizontal="right" vertical="center"/>
    </xf>
    <xf numFmtId="0" fontId="5" fillId="0" borderId="0" xfId="17" applyAlignment="1">
      <alignment horizontal="left" vertical="center"/>
    </xf>
    <xf numFmtId="49" fontId="5" fillId="0" borderId="0" xfId="17" applyNumberFormat="1" applyAlignment="1">
      <alignment horizontal="left" vertical="center"/>
    </xf>
    <xf numFmtId="0" fontId="5" fillId="0" borderId="1" xfId="17" applyBorder="1" applyAlignment="1">
      <alignment horizontal="center" vertical="center" wrapText="1"/>
    </xf>
    <xf numFmtId="0" fontId="5" fillId="0" borderId="0" xfId="17" applyAlignment="1">
      <alignment horizontal="left" vertical="center" wrapText="1"/>
    </xf>
    <xf numFmtId="0" fontId="5" fillId="0" borderId="1" xfId="17" applyBorder="1" applyAlignment="1">
      <alignment horizontal="center" vertical="center"/>
    </xf>
    <xf numFmtId="49" fontId="5" fillId="0" borderId="1" xfId="17" applyNumberFormat="1" applyBorder="1" applyAlignment="1">
      <alignment horizontal="center" vertical="center" wrapText="1"/>
    </xf>
    <xf numFmtId="166" fontId="5" fillId="0" borderId="0" xfId="17" applyNumberFormat="1" applyAlignment="1">
      <alignment horizontal="right" vertical="center"/>
    </xf>
    <xf numFmtId="0" fontId="5" fillId="0" borderId="1" xfId="17" applyBorder="1" applyAlignment="1">
      <alignment vertical="center" wrapText="1"/>
    </xf>
    <xf numFmtId="0" fontId="5" fillId="0" borderId="1" xfId="17" applyBorder="1" applyAlignment="1">
      <alignment horizontal="center" wrapText="1"/>
    </xf>
    <xf numFmtId="0" fontId="5" fillId="0" borderId="1" xfId="17" applyBorder="1" applyAlignment="1">
      <alignment wrapText="1"/>
    </xf>
    <xf numFmtId="0" fontId="5" fillId="0" borderId="0" xfId="17" applyAlignment="1">
      <alignment vertical="center" wrapText="1"/>
    </xf>
    <xf numFmtId="0" fontId="6" fillId="0" borderId="0" xfId="17" applyFont="1" applyBorder="1" applyAlignment="1">
      <alignment horizontal="left" vertical="center"/>
    </xf>
    <xf numFmtId="0" fontId="5" fillId="0" borderId="0" xfId="17" applyFont="1" applyBorder="1" applyAlignment="1">
      <alignment horizontal="left" vertical="center"/>
    </xf>
    <xf numFmtId="0" fontId="5" fillId="0" borderId="0" xfId="17" applyFont="1" applyBorder="1" applyAlignment="1">
      <alignment horizontal="right" vertical="center"/>
    </xf>
    <xf numFmtId="0" fontId="5" fillId="0" borderId="4" xfId="17" applyFont="1" applyBorder="1" applyAlignment="1">
      <alignment horizontal="right" vertical="center"/>
    </xf>
    <xf numFmtId="0" fontId="5" fillId="0" borderId="0" xfId="17" applyBorder="1" applyAlignment="1">
      <alignment horizontal="left" vertical="center" wrapText="1"/>
    </xf>
    <xf numFmtId="0" fontId="5" fillId="0" borderId="0" xfId="17" applyBorder="1" applyAlignment="1">
      <alignment horizontal="center" vertical="center"/>
    </xf>
    <xf numFmtId="0" fontId="5" fillId="0" borderId="4" xfId="17" applyBorder="1" applyAlignment="1">
      <alignment horizontal="left" vertical="center"/>
    </xf>
    <xf numFmtId="0" fontId="5" fillId="0" borderId="4" xfId="17" applyBorder="1" applyAlignment="1">
      <alignment horizontal="left" vertical="center" wrapText="1"/>
    </xf>
    <xf numFmtId="0" fontId="5" fillId="0" borderId="4" xfId="17" applyBorder="1" applyAlignment="1">
      <alignment horizontal="center" vertical="center"/>
    </xf>
    <xf numFmtId="0" fontId="5" fillId="0" borderId="0" xfId="0" applyFont="1"/>
    <xf numFmtId="0" fontId="16" fillId="0" borderId="0" xfId="17" applyFont="1" applyAlignment="1">
      <alignment vertical="center"/>
    </xf>
    <xf numFmtId="0" fontId="16" fillId="0" borderId="0" xfId="17" applyFont="1" applyAlignment="1">
      <alignment horizontal="right" vertical="center"/>
    </xf>
    <xf numFmtId="167" fontId="16" fillId="0" borderId="0" xfId="3" applyNumberFormat="1" applyFont="1" applyBorder="1" applyAlignment="1">
      <alignment horizontal="right" wrapText="1"/>
    </xf>
    <xf numFmtId="0" fontId="16" fillId="0" borderId="0" xfId="17" applyFont="1" applyAlignment="1">
      <alignment horizontal="right"/>
    </xf>
    <xf numFmtId="166" fontId="16" fillId="0" borderId="0" xfId="17" applyNumberFormat="1" applyFont="1" applyAlignment="1">
      <alignment horizontal="right"/>
    </xf>
    <xf numFmtId="167" fontId="16" fillId="0" borderId="0" xfId="1" applyNumberFormat="1" applyFont="1" applyBorder="1" applyAlignment="1">
      <alignment horizontal="right" wrapText="1"/>
    </xf>
    <xf numFmtId="167" fontId="16" fillId="0" borderId="0" xfId="3" applyNumberFormat="1" applyFont="1" applyBorder="1" applyAlignment="1">
      <alignment wrapText="1"/>
    </xf>
    <xf numFmtId="0" fontId="17" fillId="0" borderId="0" xfId="17" applyFont="1" applyAlignment="1">
      <alignment horizontal="center" vertical="center"/>
    </xf>
    <xf numFmtId="0" fontId="17" fillId="0" borderId="0" xfId="17" applyFont="1" applyAlignment="1">
      <alignment horizontal="center" vertical="center" wrapText="1"/>
    </xf>
    <xf numFmtId="49" fontId="17" fillId="0" borderId="0" xfId="17" applyNumberFormat="1" applyFont="1" applyAlignment="1">
      <alignment horizontal="left" vertical="center" wrapText="1"/>
    </xf>
    <xf numFmtId="172" fontId="0" fillId="0" borderId="0" xfId="3" applyNumberFormat="1" applyFont="1" applyAlignment="1">
      <alignment vertical="center" wrapText="1"/>
    </xf>
    <xf numFmtId="0" fontId="5" fillId="0" borderId="0" xfId="17" applyAlignment="1">
      <alignment horizontal="left" vertical="center" wrapText="1" indent="1"/>
    </xf>
    <xf numFmtId="0" fontId="6" fillId="0" borderId="0" xfId="17" applyFont="1" applyAlignment="1">
      <alignment horizontal="center" vertical="center" wrapText="1"/>
    </xf>
    <xf numFmtId="0" fontId="6" fillId="0" borderId="0" xfId="17" applyFont="1" applyAlignment="1">
      <alignment horizontal="center" vertical="center" wrapText="1"/>
    </xf>
    <xf numFmtId="0" fontId="0" fillId="0" borderId="0" xfId="0" applyAlignment="1"/>
    <xf numFmtId="49" fontId="6" fillId="0" borderId="0" xfId="17" applyNumberFormat="1" applyFont="1" applyAlignment="1">
      <alignment horizontal="left" vertical="center" wrapText="1"/>
    </xf>
    <xf numFmtId="0" fontId="5" fillId="0" borderId="0" xfId="0" applyFont="1" applyAlignment="1"/>
    <xf numFmtId="49" fontId="5" fillId="2" borderId="0" xfId="0" applyNumberFormat="1" applyFont="1" applyFill="1" applyAlignment="1">
      <alignment horizontal="left" vertical="center"/>
    </xf>
    <xf numFmtId="49" fontId="5" fillId="2" borderId="0" xfId="0" applyNumberFormat="1" applyFont="1" applyFill="1" applyAlignment="1">
      <alignment horizontal="left" vertical="top"/>
    </xf>
    <xf numFmtId="49" fontId="5" fillId="2" borderId="0" xfId="0" applyNumberFormat="1" applyFont="1" applyFill="1" applyAlignment="1">
      <alignment horizontal="left" vertical="top" wrapText="1"/>
    </xf>
    <xf numFmtId="0" fontId="6" fillId="0" borderId="0" xfId="17" applyFont="1" applyAlignment="1">
      <alignment horizontal="right" vertical="center"/>
    </xf>
    <xf numFmtId="49" fontId="6" fillId="0" borderId="11" xfId="17" applyNumberFormat="1" applyFont="1" applyBorder="1" applyAlignment="1">
      <alignment horizontal="right" vertical="center"/>
    </xf>
    <xf numFmtId="0" fontId="6" fillId="0" borderId="0" xfId="17" applyFont="1" applyAlignment="1">
      <alignment horizontal="center" vertical="center" wrapText="1"/>
    </xf>
    <xf numFmtId="0" fontId="5" fillId="0" borderId="14" xfId="17" applyBorder="1" applyAlignment="1">
      <alignment vertical="center" wrapText="1"/>
    </xf>
    <xf numFmtId="49" fontId="5" fillId="0" borderId="1" xfId="17" applyNumberFormat="1" applyBorder="1" applyAlignment="1">
      <alignment horizontal="right" vertical="center" wrapText="1"/>
    </xf>
    <xf numFmtId="0" fontId="5" fillId="0" borderId="1" xfId="17" applyNumberFormat="1" applyBorder="1" applyAlignment="1">
      <alignment horizontal="center" vertical="center" wrapText="1"/>
    </xf>
    <xf numFmtId="0" fontId="5" fillId="0" borderId="14" xfId="17" applyNumberFormat="1" applyBorder="1" applyAlignment="1">
      <alignment horizontal="center" vertical="center" wrapText="1"/>
    </xf>
    <xf numFmtId="0" fontId="6" fillId="0" borderId="0" xfId="17" applyNumberFormat="1" applyFont="1" applyBorder="1" applyAlignment="1">
      <alignment horizontal="left" vertical="center"/>
    </xf>
    <xf numFmtId="0" fontId="6" fillId="0" borderId="0" xfId="17" applyNumberFormat="1" applyFont="1" applyBorder="1" applyAlignment="1">
      <alignment horizontal="left" vertical="top"/>
    </xf>
    <xf numFmtId="0" fontId="5" fillId="0" borderId="4" xfId="17" applyNumberFormat="1" applyBorder="1" applyAlignment="1">
      <alignment horizontal="left" vertical="center"/>
    </xf>
    <xf numFmtId="0" fontId="6" fillId="0" borderId="11" xfId="17" applyNumberFormat="1" applyFont="1" applyBorder="1" applyAlignment="1">
      <alignment horizontal="center" vertical="center" wrapText="1"/>
    </xf>
    <xf numFmtId="0" fontId="5" fillId="0" borderId="0" xfId="17" applyNumberFormat="1" applyAlignment="1">
      <alignment horizontal="center" vertical="center" wrapText="1"/>
    </xf>
    <xf numFmtId="0" fontId="6" fillId="0" borderId="0" xfId="17" applyFont="1" applyAlignment="1">
      <alignment horizontal="right" vertical="center"/>
    </xf>
    <xf numFmtId="0" fontId="6" fillId="0" borderId="0" xfId="17" applyFont="1" applyAlignment="1">
      <alignment horizontal="center" vertical="center" wrapText="1"/>
    </xf>
    <xf numFmtId="49" fontId="6" fillId="0" borderId="0" xfId="17" applyNumberFormat="1" applyFont="1" applyAlignment="1">
      <alignment horizontal="left" vertical="center" wrapText="1"/>
    </xf>
    <xf numFmtId="0" fontId="6" fillId="0" borderId="0" xfId="17" applyFont="1" applyBorder="1" applyAlignment="1">
      <alignment horizontal="left" vertical="top"/>
    </xf>
    <xf numFmtId="0" fontId="5" fillId="0" borderId="4" xfId="17" applyFont="1" applyBorder="1" applyAlignment="1">
      <alignment horizontal="center" vertical="center"/>
    </xf>
    <xf numFmtId="0" fontId="6" fillId="0" borderId="0" xfId="17" applyFont="1" applyAlignment="1">
      <alignment horizontal="right" vertical="center"/>
    </xf>
    <xf numFmtId="0" fontId="6" fillId="0" borderId="17" xfId="17" applyFont="1" applyBorder="1" applyAlignment="1">
      <alignment horizontal="center" vertical="center" wrapText="1"/>
    </xf>
    <xf numFmtId="0" fontId="6" fillId="0" borderId="0" xfId="17" applyFont="1" applyBorder="1" applyAlignment="1">
      <alignment horizontal="center" vertical="center" wrapText="1"/>
    </xf>
    <xf numFmtId="0" fontId="5" fillId="0" borderId="2" xfId="17" applyNumberFormat="1" applyBorder="1" applyAlignment="1">
      <alignment horizontal="left" vertical="center" wrapText="1"/>
    </xf>
    <xf numFmtId="0" fontId="5" fillId="0" borderId="0" xfId="17" applyNumberFormat="1" applyBorder="1" applyAlignment="1">
      <alignment horizontal="left" vertical="center" wrapText="1"/>
    </xf>
    <xf numFmtId="0" fontId="5" fillId="0" borderId="17" xfId="17" applyNumberFormat="1" applyBorder="1" applyAlignment="1">
      <alignment horizontal="left" vertical="center" wrapText="1"/>
    </xf>
    <xf numFmtId="49" fontId="6" fillId="0" borderId="13" xfId="17" applyNumberFormat="1" applyFont="1" applyBorder="1" applyAlignment="1">
      <alignment horizontal="center" vertical="center"/>
    </xf>
    <xf numFmtId="0" fontId="6" fillId="0" borderId="0" xfId="17" applyFont="1" applyAlignment="1">
      <alignment horizontal="center" vertical="center" wrapText="1"/>
    </xf>
    <xf numFmtId="0" fontId="5" fillId="0" borderId="0" xfId="17" applyAlignment="1">
      <alignment horizontal="center" vertical="center"/>
    </xf>
    <xf numFmtId="49" fontId="6" fillId="0" borderId="0" xfId="17" applyNumberFormat="1" applyFont="1" applyAlignment="1">
      <alignment horizontal="left" vertical="center" wrapText="1"/>
    </xf>
    <xf numFmtId="0" fontId="6" fillId="0" borderId="0" xfId="17" applyFont="1" applyAlignment="1">
      <alignment horizontal="right" vertical="center"/>
    </xf>
    <xf numFmtId="0" fontId="17" fillId="0" borderId="0" xfId="17" applyFont="1" applyAlignment="1">
      <alignment horizontal="right" vertical="center"/>
    </xf>
    <xf numFmtId="9" fontId="5" fillId="0" borderId="0" xfId="17" applyNumberFormat="1" applyFont="1" applyAlignment="1">
      <alignment vertical="center"/>
    </xf>
    <xf numFmtId="0" fontId="6" fillId="0" borderId="0" xfId="17" applyFont="1" applyAlignment="1">
      <alignment horizontal="right" vertical="center"/>
    </xf>
    <xf numFmtId="171" fontId="5" fillId="0" borderId="1" xfId="1" applyNumberFormat="1" applyFont="1" applyBorder="1" applyAlignment="1">
      <alignment horizontal="right" vertical="center" wrapText="1"/>
    </xf>
    <xf numFmtId="171" fontId="5" fillId="0" borderId="1" xfId="7" applyNumberFormat="1" applyFont="1" applyBorder="1" applyAlignment="1">
      <alignment horizontal="right" vertical="center" wrapText="1"/>
    </xf>
    <xf numFmtId="171" fontId="5" fillId="0" borderId="1" xfId="1" applyNumberFormat="1" applyFont="1" applyFill="1" applyBorder="1" applyAlignment="1">
      <alignment horizontal="right" vertical="center" wrapText="1"/>
    </xf>
    <xf numFmtId="10" fontId="5" fillId="0" borderId="1" xfId="1" applyNumberFormat="1" applyFont="1" applyBorder="1" applyAlignment="1">
      <alignment horizontal="right" vertical="center" wrapText="1"/>
    </xf>
    <xf numFmtId="0" fontId="6" fillId="0" borderId="0" xfId="17" applyFont="1" applyAlignment="1">
      <alignment horizontal="right" vertical="center"/>
    </xf>
    <xf numFmtId="0" fontId="6" fillId="0" borderId="0" xfId="17" applyFont="1" applyBorder="1" applyAlignment="1">
      <alignment horizontal="center" vertical="center" wrapText="1"/>
    </xf>
    <xf numFmtId="0" fontId="6" fillId="0" borderId="0" xfId="17" applyFont="1" applyAlignment="1">
      <alignment horizontal="left" vertical="center"/>
    </xf>
    <xf numFmtId="49" fontId="6" fillId="0" borderId="13" xfId="17" applyNumberFormat="1" applyFont="1" applyBorder="1" applyAlignment="1">
      <alignment horizontal="center" vertical="center"/>
    </xf>
    <xf numFmtId="0" fontId="5" fillId="0" borderId="1" xfId="17" applyBorder="1" applyAlignment="1">
      <alignment horizontal="left" vertical="center" wrapText="1"/>
    </xf>
    <xf numFmtId="0" fontId="5" fillId="0" borderId="4" xfId="17" applyBorder="1" applyAlignment="1">
      <alignment vertical="center"/>
    </xf>
    <xf numFmtId="0" fontId="5" fillId="0" borderId="4" xfId="17" applyBorder="1" applyAlignment="1">
      <alignment horizontal="right" vertical="center"/>
    </xf>
    <xf numFmtId="0" fontId="6" fillId="0" borderId="0" xfId="17" applyFont="1" applyAlignment="1">
      <alignment horizontal="left" vertical="top"/>
    </xf>
    <xf numFmtId="0" fontId="5" fillId="0" borderId="4" xfId="17" applyBorder="1" applyAlignment="1">
      <alignment horizontal="center" vertical="center"/>
    </xf>
    <xf numFmtId="0" fontId="5" fillId="0" borderId="0" xfId="17" applyAlignment="1">
      <alignment horizontal="right"/>
    </xf>
    <xf numFmtId="0" fontId="5" fillId="0" borderId="1" xfId="17" applyBorder="1" applyAlignment="1">
      <alignment horizontal="right" vertical="center" wrapText="1"/>
    </xf>
    <xf numFmtId="166" fontId="5" fillId="0" borderId="0" xfId="17" applyNumberFormat="1" applyAlignment="1">
      <alignment horizontal="right"/>
    </xf>
    <xf numFmtId="171" fontId="5" fillId="0" borderId="1" xfId="17" applyNumberFormat="1" applyBorder="1" applyAlignment="1">
      <alignment vertical="center" wrapText="1"/>
    </xf>
    <xf numFmtId="49" fontId="6" fillId="0" borderId="0" xfId="17" applyNumberFormat="1" applyFont="1" applyBorder="1" applyAlignment="1">
      <alignment vertical="center"/>
    </xf>
    <xf numFmtId="171" fontId="5" fillId="0" borderId="0" xfId="17" applyNumberFormat="1" applyBorder="1"/>
    <xf numFmtId="0" fontId="5" fillId="0" borderId="0" xfId="17" applyBorder="1" applyAlignment="1">
      <alignment vertical="center"/>
    </xf>
    <xf numFmtId="171" fontId="5" fillId="0" borderId="0" xfId="1" applyNumberFormat="1" applyFont="1" applyBorder="1" applyAlignment="1">
      <alignment wrapText="1"/>
    </xf>
    <xf numFmtId="171" fontId="5" fillId="0" borderId="0" xfId="1" applyNumberFormat="1" applyFont="1" applyFill="1" applyBorder="1" applyAlignment="1">
      <alignment wrapText="1"/>
    </xf>
    <xf numFmtId="166" fontId="5" fillId="0" borderId="0" xfId="1" applyFont="1" applyBorder="1" applyAlignment="1">
      <alignment wrapText="1"/>
    </xf>
    <xf numFmtId="0" fontId="5" fillId="0" borderId="0" xfId="17" applyBorder="1" applyAlignment="1">
      <alignment wrapText="1"/>
    </xf>
    <xf numFmtId="166" fontId="5" fillId="0" borderId="0" xfId="1" applyFont="1" applyBorder="1" applyAlignment="1">
      <alignment horizontal="center" vertical="center" wrapText="1"/>
    </xf>
    <xf numFmtId="168" fontId="5" fillId="0" borderId="0" xfId="7" applyNumberFormat="1" applyFont="1" applyBorder="1" applyAlignment="1">
      <alignment wrapText="1"/>
    </xf>
    <xf numFmtId="0" fontId="5" fillId="0" borderId="0" xfId="17" applyBorder="1"/>
    <xf numFmtId="168" fontId="5" fillId="0" borderId="0" xfId="17" applyNumberFormat="1" applyBorder="1" applyAlignment="1">
      <alignment wrapText="1"/>
    </xf>
    <xf numFmtId="166" fontId="5" fillId="0" borderId="0" xfId="1" applyFont="1" applyFill="1" applyBorder="1" applyAlignment="1">
      <alignment wrapText="1"/>
    </xf>
    <xf numFmtId="0" fontId="5" fillId="0" borderId="0" xfId="17" applyBorder="1" applyAlignment="1">
      <alignment horizontal="right" vertical="center"/>
    </xf>
    <xf numFmtId="0" fontId="5" fillId="0" borderId="1" xfId="17" applyBorder="1" applyAlignment="1">
      <alignment horizontal="right" vertical="center"/>
    </xf>
    <xf numFmtId="49" fontId="6" fillId="0" borderId="13" xfId="17" applyNumberFormat="1" applyFont="1" applyBorder="1" applyAlignment="1">
      <alignment horizontal="right" vertical="center"/>
    </xf>
    <xf numFmtId="171" fontId="5" fillId="0" borderId="1" xfId="17" applyNumberFormat="1" applyBorder="1" applyAlignment="1">
      <alignment horizontal="right" vertical="center" wrapText="1"/>
    </xf>
    <xf numFmtId="49" fontId="5" fillId="0" borderId="1" xfId="17" applyNumberFormat="1" applyFill="1" applyBorder="1" applyAlignment="1">
      <alignment horizontal="right" vertical="center" wrapText="1"/>
    </xf>
    <xf numFmtId="0" fontId="6" fillId="0" borderId="0" xfId="17" applyFont="1" applyAlignment="1">
      <alignment horizontal="right" vertical="center"/>
    </xf>
    <xf numFmtId="0" fontId="6" fillId="0" borderId="0" xfId="17" applyFont="1" applyAlignment="1">
      <alignment horizontal="right" vertical="center"/>
    </xf>
    <xf numFmtId="0" fontId="5" fillId="0" borderId="4" xfId="17" applyBorder="1" applyAlignment="1">
      <alignment horizontal="center" vertical="center"/>
    </xf>
    <xf numFmtId="167" fontId="5" fillId="0" borderId="0" xfId="17" applyNumberFormat="1" applyAlignment="1">
      <alignment horizontal="left" vertical="center" wrapText="1" indent="1"/>
    </xf>
    <xf numFmtId="0" fontId="5" fillId="0" borderId="1" xfId="17" applyFill="1" applyBorder="1" applyAlignment="1">
      <alignment horizontal="left" vertical="center" wrapText="1"/>
    </xf>
    <xf numFmtId="49" fontId="23" fillId="0" borderId="1" xfId="17" applyNumberFormat="1" applyFont="1" applyBorder="1" applyAlignment="1">
      <alignment horizontal="right" vertical="center" wrapText="1"/>
    </xf>
    <xf numFmtId="0" fontId="23" fillId="0" borderId="1" xfId="17" applyFont="1" applyBorder="1" applyAlignment="1">
      <alignment horizontal="left" vertical="center" wrapText="1"/>
    </xf>
    <xf numFmtId="0" fontId="23" fillId="0" borderId="1" xfId="17" applyFont="1" applyBorder="1" applyAlignment="1">
      <alignment horizontal="center" vertical="center" wrapText="1"/>
    </xf>
    <xf numFmtId="9" fontId="5" fillId="0" borderId="0" xfId="17" applyNumberFormat="1" applyAlignment="1">
      <alignment vertical="center"/>
    </xf>
    <xf numFmtId="175" fontId="6" fillId="0" borderId="0" xfId="17" applyNumberFormat="1" applyFont="1" applyAlignment="1">
      <alignment vertical="center"/>
    </xf>
    <xf numFmtId="175" fontId="5" fillId="0" borderId="0" xfId="17" applyNumberFormat="1" applyAlignment="1">
      <alignment vertical="center" wrapText="1"/>
    </xf>
    <xf numFmtId="0" fontId="5" fillId="4" borderId="1" xfId="17" applyFont="1" applyFill="1" applyBorder="1" applyAlignment="1">
      <alignment wrapText="1"/>
    </xf>
    <xf numFmtId="167" fontId="5" fillId="4" borderId="1" xfId="3" applyNumberFormat="1" applyFont="1" applyFill="1" applyBorder="1" applyAlignment="1">
      <alignment horizontal="right" vertical="center" wrapText="1"/>
    </xf>
    <xf numFmtId="0" fontId="5" fillId="4" borderId="1" xfId="17" applyFont="1" applyFill="1" applyBorder="1" applyAlignment="1">
      <alignment vertical="center" wrapText="1"/>
    </xf>
    <xf numFmtId="166" fontId="5" fillId="4" borderId="1" xfId="1" applyFont="1" applyFill="1" applyBorder="1" applyAlignment="1">
      <alignment horizontal="center" vertical="center" wrapText="1"/>
    </xf>
    <xf numFmtId="166" fontId="5" fillId="4" borderId="1" xfId="1" applyFont="1" applyFill="1" applyBorder="1" applyAlignment="1">
      <alignment vertical="center" wrapText="1"/>
    </xf>
    <xf numFmtId="0" fontId="6" fillId="4" borderId="11" xfId="17" applyFont="1" applyFill="1" applyBorder="1" applyAlignment="1">
      <alignment horizontal="center" vertical="center" wrapText="1"/>
    </xf>
    <xf numFmtId="49" fontId="5" fillId="3" borderId="1" xfId="17" applyNumberFormat="1" applyFill="1" applyBorder="1" applyAlignment="1">
      <alignment horizontal="right" vertical="top" wrapText="1"/>
    </xf>
    <xf numFmtId="0" fontId="5" fillId="3" borderId="1" xfId="17" applyFill="1" applyBorder="1" applyAlignment="1">
      <alignment horizontal="left" vertical="top" wrapText="1"/>
    </xf>
    <xf numFmtId="0" fontId="5" fillId="3" borderId="1" xfId="17" applyFill="1" applyBorder="1" applyAlignment="1">
      <alignment horizontal="center" vertical="top" wrapText="1"/>
    </xf>
    <xf numFmtId="0" fontId="5" fillId="3" borderId="1" xfId="17" applyFill="1" applyBorder="1" applyAlignment="1">
      <alignment horizontal="center" wrapText="1"/>
    </xf>
    <xf numFmtId="3" fontId="5" fillId="3" borderId="1" xfId="1" applyNumberFormat="1" applyFont="1" applyFill="1" applyBorder="1" applyAlignment="1">
      <alignment horizontal="center" vertical="center" wrapText="1"/>
    </xf>
    <xf numFmtId="0" fontId="6" fillId="4" borderId="15" xfId="17" applyFont="1" applyFill="1" applyBorder="1" applyAlignment="1">
      <alignment horizontal="center" vertical="center" wrapText="1"/>
    </xf>
    <xf numFmtId="0" fontId="6" fillId="4" borderId="1" xfId="17" applyFont="1" applyFill="1" applyBorder="1" applyAlignment="1">
      <alignment horizontal="center" vertical="center" wrapText="1"/>
    </xf>
    <xf numFmtId="0" fontId="5" fillId="4" borderId="1" xfId="17" applyFont="1" applyFill="1" applyBorder="1" applyAlignment="1">
      <alignment horizontal="center" vertical="center" wrapText="1"/>
    </xf>
    <xf numFmtId="167" fontId="5" fillId="4" borderId="1" xfId="3" applyNumberFormat="1" applyFont="1" applyFill="1" applyBorder="1" applyAlignment="1">
      <alignment horizontal="right" wrapText="1"/>
    </xf>
    <xf numFmtId="0" fontId="5" fillId="4" borderId="1" xfId="17" applyFill="1" applyBorder="1" applyAlignment="1">
      <alignment wrapText="1"/>
    </xf>
    <xf numFmtId="0" fontId="5" fillId="4" borderId="1" xfId="17" applyFill="1" applyBorder="1" applyAlignment="1">
      <alignment vertical="center" wrapText="1"/>
    </xf>
    <xf numFmtId="171" fontId="5" fillId="4" borderId="1" xfId="17" applyNumberFormat="1" applyFont="1" applyFill="1" applyBorder="1" applyAlignment="1">
      <alignment wrapText="1"/>
    </xf>
    <xf numFmtId="171" fontId="5" fillId="4" borderId="1" xfId="17" applyNumberFormat="1" applyFont="1" applyFill="1" applyBorder="1"/>
    <xf numFmtId="171" fontId="5" fillId="4" borderId="1" xfId="7" applyNumberFormat="1" applyFont="1" applyFill="1" applyBorder="1" applyAlignment="1">
      <alignment wrapText="1"/>
    </xf>
    <xf numFmtId="171" fontId="5" fillId="4" borderId="1" xfId="17" applyNumberFormat="1" applyFill="1" applyBorder="1" applyAlignment="1">
      <alignment wrapText="1"/>
    </xf>
    <xf numFmtId="0" fontId="5" fillId="5" borderId="1" xfId="17" applyFont="1" applyFill="1" applyBorder="1" applyAlignment="1">
      <alignment horizontal="right" wrapText="1"/>
    </xf>
    <xf numFmtId="167" fontId="5" fillId="5" borderId="1" xfId="3" applyNumberFormat="1" applyFont="1" applyFill="1" applyBorder="1" applyAlignment="1">
      <alignment horizontal="right" wrapText="1"/>
    </xf>
    <xf numFmtId="0" fontId="5" fillId="5" borderId="1" xfId="17" applyFont="1" applyFill="1" applyBorder="1" applyAlignment="1">
      <alignment horizontal="right" vertical="center" wrapText="1"/>
    </xf>
    <xf numFmtId="167" fontId="5" fillId="5" borderId="1" xfId="3" applyNumberFormat="1" applyFont="1" applyFill="1" applyBorder="1" applyAlignment="1">
      <alignment horizontal="right" vertical="center" wrapText="1"/>
    </xf>
    <xf numFmtId="0" fontId="20" fillId="3" borderId="1" xfId="17" applyFont="1" applyFill="1" applyBorder="1" applyAlignment="1">
      <alignment horizontal="center" wrapText="1"/>
    </xf>
    <xf numFmtId="171" fontId="5" fillId="5" borderId="1" xfId="17" applyNumberFormat="1" applyFont="1" applyFill="1" applyBorder="1" applyAlignment="1">
      <alignment wrapText="1"/>
    </xf>
    <xf numFmtId="0" fontId="5" fillId="5" borderId="1" xfId="17" applyFont="1" applyFill="1" applyBorder="1" applyAlignment="1">
      <alignment wrapText="1"/>
    </xf>
    <xf numFmtId="0" fontId="5" fillId="5" borderId="1" xfId="17" applyFill="1" applyBorder="1" applyAlignment="1">
      <alignment wrapText="1"/>
    </xf>
    <xf numFmtId="0" fontId="5" fillId="5" borderId="1" xfId="17" applyFill="1" applyBorder="1" applyAlignment="1">
      <alignment vertical="center" wrapText="1"/>
    </xf>
    <xf numFmtId="0" fontId="5" fillId="0" borderId="4" xfId="17" applyFont="1" applyBorder="1" applyAlignment="1">
      <alignment horizontal="center" vertical="center"/>
    </xf>
    <xf numFmtId="0" fontId="6" fillId="0" borderId="0" xfId="17" applyFont="1" applyAlignment="1">
      <alignment horizontal="right" vertical="center"/>
    </xf>
    <xf numFmtId="0" fontId="6" fillId="0" borderId="17" xfId="17" applyFont="1" applyBorder="1" applyAlignment="1">
      <alignment horizontal="center" vertical="center" wrapText="1"/>
    </xf>
    <xf numFmtId="0" fontId="6" fillId="0" borderId="0" xfId="17" applyFont="1" applyBorder="1" applyAlignment="1">
      <alignment horizontal="center" vertical="center" wrapText="1"/>
    </xf>
    <xf numFmtId="0" fontId="5" fillId="0" borderId="0" xfId="17" applyBorder="1" applyAlignment="1">
      <alignment horizontal="center" vertical="center"/>
    </xf>
    <xf numFmtId="0" fontId="5" fillId="0" borderId="2" xfId="17" applyNumberFormat="1" applyBorder="1" applyAlignment="1">
      <alignment horizontal="left" vertical="center" wrapText="1"/>
    </xf>
    <xf numFmtId="0" fontId="5" fillId="0" borderId="0" xfId="17" applyNumberFormat="1" applyBorder="1" applyAlignment="1">
      <alignment horizontal="left" vertical="center" wrapText="1"/>
    </xf>
    <xf numFmtId="0" fontId="5" fillId="0" borderId="17" xfId="17" applyNumberFormat="1" applyBorder="1" applyAlignment="1">
      <alignment horizontal="left" vertical="center" wrapText="1"/>
    </xf>
    <xf numFmtId="175" fontId="6" fillId="0" borderId="0" xfId="17" applyNumberFormat="1" applyFont="1" applyBorder="1" applyAlignment="1">
      <alignment horizontal="center" vertical="center" wrapText="1"/>
    </xf>
    <xf numFmtId="175" fontId="6" fillId="0" borderId="17" xfId="17" applyNumberFormat="1" applyFont="1" applyBorder="1" applyAlignment="1">
      <alignment horizontal="center" vertical="center" wrapText="1"/>
    </xf>
    <xf numFmtId="0" fontId="17" fillId="0" borderId="0" xfId="17" applyFont="1" applyAlignment="1">
      <alignment horizontal="left" vertical="center" wrapText="1"/>
    </xf>
    <xf numFmtId="171" fontId="5" fillId="4" borderId="1" xfId="17" applyNumberFormat="1" applyFont="1" applyFill="1" applyBorder="1" applyAlignment="1">
      <alignment horizontal="right" wrapText="1"/>
    </xf>
    <xf numFmtId="49" fontId="6" fillId="3" borderId="11" xfId="17" applyNumberFormat="1" applyFont="1" applyFill="1" applyBorder="1" applyAlignment="1">
      <alignment vertical="center" wrapText="1"/>
    </xf>
    <xf numFmtId="0" fontId="6" fillId="3" borderId="11" xfId="17" applyFont="1" applyFill="1" applyBorder="1" applyAlignment="1">
      <alignment horizontal="center" vertical="center" wrapText="1"/>
    </xf>
    <xf numFmtId="49" fontId="5" fillId="3" borderId="1" xfId="17" applyNumberFormat="1" applyFont="1" applyFill="1" applyBorder="1" applyAlignment="1">
      <alignment horizontal="right" vertical="center" wrapText="1"/>
    </xf>
    <xf numFmtId="0" fontId="5" fillId="3" borderId="1" xfId="17" applyFont="1" applyFill="1" applyBorder="1" applyAlignment="1">
      <alignment horizontal="left" vertical="center" wrapText="1"/>
    </xf>
    <xf numFmtId="0" fontId="5" fillId="3" borderId="1" xfId="17" applyFont="1" applyFill="1" applyBorder="1" applyAlignment="1">
      <alignment horizontal="center" wrapText="1"/>
    </xf>
    <xf numFmtId="0" fontId="5" fillId="3" borderId="1" xfId="17" applyFont="1" applyFill="1" applyBorder="1" applyAlignment="1">
      <alignment wrapText="1"/>
    </xf>
    <xf numFmtId="167" fontId="5" fillId="3" borderId="1" xfId="3" applyNumberFormat="1" applyFont="1" applyFill="1" applyBorder="1" applyAlignment="1">
      <alignment horizontal="right" vertical="center" wrapText="1"/>
    </xf>
    <xf numFmtId="49" fontId="6" fillId="3" borderId="1" xfId="17" applyNumberFormat="1" applyFont="1" applyFill="1" applyBorder="1" applyAlignment="1">
      <alignment horizontal="right" vertical="center" wrapText="1"/>
    </xf>
    <xf numFmtId="0" fontId="6" fillId="3" borderId="1" xfId="17" applyFont="1" applyFill="1" applyBorder="1" applyAlignment="1">
      <alignment horizontal="left" vertical="center" wrapText="1"/>
    </xf>
    <xf numFmtId="0" fontId="5" fillId="3" borderId="1" xfId="17" applyFont="1" applyFill="1" applyBorder="1" applyAlignment="1">
      <alignment horizontal="center" vertical="center" wrapText="1"/>
    </xf>
    <xf numFmtId="0" fontId="5" fillId="3" borderId="1" xfId="17" applyFont="1" applyFill="1" applyBorder="1" applyAlignment="1">
      <alignment vertical="center" wrapText="1"/>
    </xf>
    <xf numFmtId="171" fontId="5" fillId="3" borderId="1" xfId="17" applyNumberFormat="1" applyFont="1" applyFill="1" applyBorder="1" applyAlignment="1">
      <alignment horizontal="right" vertical="center" wrapText="1"/>
    </xf>
    <xf numFmtId="171" fontId="5" fillId="3" borderId="1" xfId="1" applyNumberFormat="1" applyFont="1" applyFill="1" applyBorder="1" applyAlignment="1">
      <alignment horizontal="right" vertical="center" wrapText="1"/>
    </xf>
    <xf numFmtId="3" fontId="5" fillId="3" borderId="1" xfId="1" applyNumberFormat="1" applyFont="1" applyFill="1" applyBorder="1" applyAlignment="1">
      <alignment horizontal="center" wrapText="1"/>
    </xf>
    <xf numFmtId="171" fontId="5" fillId="3" borderId="1" xfId="17" applyNumberFormat="1" applyFont="1" applyFill="1" applyBorder="1" applyAlignment="1">
      <alignment horizontal="right" wrapText="1"/>
    </xf>
    <xf numFmtId="167" fontId="5" fillId="3" borderId="1" xfId="17" applyNumberFormat="1" applyFont="1" applyFill="1" applyBorder="1" applyAlignment="1">
      <alignment horizontal="center" vertical="center" wrapText="1"/>
    </xf>
    <xf numFmtId="0" fontId="5" fillId="3" borderId="3" xfId="17" applyFont="1" applyFill="1" applyBorder="1" applyAlignment="1">
      <alignment horizontal="left" vertical="center" wrapText="1"/>
    </xf>
    <xf numFmtId="0" fontId="5" fillId="3" borderId="1" xfId="17" applyFont="1" applyFill="1" applyBorder="1" applyAlignment="1">
      <alignment horizontal="center" vertical="center"/>
    </xf>
    <xf numFmtId="0" fontId="5" fillId="3" borderId="17" xfId="17" applyFont="1" applyFill="1" applyBorder="1" applyAlignment="1">
      <alignment horizontal="left" vertical="center" wrapText="1"/>
    </xf>
    <xf numFmtId="171" fontId="5" fillId="3" borderId="1" xfId="1" applyNumberFormat="1" applyFont="1" applyFill="1" applyBorder="1" applyAlignment="1">
      <alignment vertical="center" wrapText="1"/>
    </xf>
    <xf numFmtId="49" fontId="6" fillId="3" borderId="11" xfId="17" applyNumberFormat="1" applyFont="1" applyFill="1" applyBorder="1" applyAlignment="1">
      <alignment vertical="center"/>
    </xf>
    <xf numFmtId="0" fontId="6" fillId="3" borderId="13" xfId="17" applyFont="1" applyFill="1" applyBorder="1" applyAlignment="1">
      <alignment vertical="center"/>
    </xf>
    <xf numFmtId="49" fontId="6" fillId="3" borderId="13" xfId="17" applyNumberFormat="1" applyFont="1" applyFill="1" applyBorder="1" applyAlignment="1">
      <alignment vertical="center"/>
    </xf>
    <xf numFmtId="49" fontId="6" fillId="3" borderId="13" xfId="17" applyNumberFormat="1" applyFont="1" applyFill="1" applyBorder="1" applyAlignment="1">
      <alignment horizontal="center" vertical="center"/>
    </xf>
    <xf numFmtId="167" fontId="6" fillId="3" borderId="11" xfId="1" applyNumberFormat="1" applyFont="1" applyFill="1" applyBorder="1" applyAlignment="1">
      <alignment horizontal="right" vertical="center" wrapText="1"/>
    </xf>
    <xf numFmtId="49" fontId="5" fillId="3" borderId="1" xfId="17" applyNumberFormat="1" applyFont="1" applyFill="1" applyBorder="1" applyAlignment="1">
      <alignment vertical="center" wrapText="1"/>
    </xf>
    <xf numFmtId="49" fontId="6" fillId="3" borderId="12" xfId="17" applyNumberFormat="1" applyFont="1" applyFill="1" applyBorder="1" applyAlignment="1">
      <alignment vertical="center"/>
    </xf>
    <xf numFmtId="49" fontId="5" fillId="3" borderId="0" xfId="17" applyNumberFormat="1" applyFont="1" applyFill="1" applyAlignment="1">
      <alignment vertical="center"/>
    </xf>
    <xf numFmtId="0" fontId="5" fillId="3" borderId="0" xfId="17" applyFont="1" applyFill="1" applyAlignment="1">
      <alignment horizontal="left" vertical="center"/>
    </xf>
    <xf numFmtId="0" fontId="5" fillId="3" borderId="0" xfId="17" applyFont="1" applyFill="1" applyAlignment="1">
      <alignment horizontal="center" vertical="center"/>
    </xf>
    <xf numFmtId="0" fontId="5" fillId="3" borderId="0" xfId="17" applyFont="1" applyFill="1" applyAlignment="1">
      <alignment vertical="center"/>
    </xf>
    <xf numFmtId="0" fontId="5" fillId="3" borderId="0" xfId="17" applyFont="1" applyFill="1" applyAlignment="1">
      <alignment horizontal="right" vertical="center"/>
    </xf>
    <xf numFmtId="167" fontId="24" fillId="3" borderId="1" xfId="3" applyNumberFormat="1" applyFont="1" applyFill="1" applyBorder="1" applyAlignment="1">
      <alignment horizontal="right" vertical="center" wrapText="1"/>
    </xf>
    <xf numFmtId="171" fontId="24" fillId="3" borderId="1" xfId="17" applyNumberFormat="1" applyFont="1" applyFill="1" applyBorder="1" applyAlignment="1">
      <alignment horizontal="right" vertical="center" wrapText="1"/>
    </xf>
    <xf numFmtId="0" fontId="6" fillId="3" borderId="0" xfId="17" applyFont="1" applyFill="1" applyBorder="1" applyAlignment="1">
      <alignment horizontal="left" vertical="center"/>
    </xf>
    <xf numFmtId="0" fontId="5" fillId="3" borderId="0" xfId="17" applyFont="1" applyFill="1" applyBorder="1" applyAlignment="1">
      <alignment horizontal="left" vertical="center"/>
    </xf>
    <xf numFmtId="0" fontId="5" fillId="3" borderId="0" xfId="17" applyFont="1" applyFill="1" applyBorder="1" applyAlignment="1">
      <alignment horizontal="center" vertical="center"/>
    </xf>
    <xf numFmtId="0" fontId="6" fillId="3" borderId="0" xfId="17" applyFont="1" applyFill="1" applyBorder="1" applyAlignment="1">
      <alignment horizontal="left" vertical="top"/>
    </xf>
    <xf numFmtId="0" fontId="5" fillId="3" borderId="0" xfId="17" applyFont="1" applyFill="1" applyBorder="1" applyAlignment="1">
      <alignment vertical="center"/>
    </xf>
    <xf numFmtId="0" fontId="5" fillId="3" borderId="0" xfId="17" applyFont="1" applyFill="1" applyBorder="1" applyAlignment="1">
      <alignment horizontal="right" vertical="center"/>
    </xf>
    <xf numFmtId="0" fontId="5" fillId="3" borderId="4" xfId="17" applyFont="1" applyFill="1" applyBorder="1" applyAlignment="1">
      <alignment horizontal="left" vertical="center"/>
    </xf>
    <xf numFmtId="0" fontId="5" fillId="3" borderId="4" xfId="17" applyFont="1" applyFill="1" applyBorder="1" applyAlignment="1">
      <alignment horizontal="center" vertical="center"/>
    </xf>
    <xf numFmtId="0" fontId="5" fillId="3" borderId="4" xfId="17" applyFont="1" applyFill="1" applyBorder="1" applyAlignment="1">
      <alignment vertical="center"/>
    </xf>
    <xf numFmtId="0" fontId="5" fillId="3" borderId="4" xfId="17" applyFont="1" applyFill="1" applyBorder="1" applyAlignment="1">
      <alignment horizontal="right" vertical="center"/>
    </xf>
    <xf numFmtId="49" fontId="6" fillId="3" borderId="11" xfId="17" applyNumberFormat="1" applyFont="1" applyFill="1" applyBorder="1" applyAlignment="1">
      <alignment horizontal="center" vertical="center" wrapText="1"/>
    </xf>
    <xf numFmtId="167" fontId="5" fillId="3" borderId="1" xfId="3" applyNumberFormat="1" applyFont="1" applyFill="1" applyBorder="1" applyAlignment="1">
      <alignment horizontal="right" wrapText="1"/>
    </xf>
    <xf numFmtId="171" fontId="5" fillId="3" borderId="1" xfId="17" applyNumberFormat="1" applyFont="1" applyFill="1" applyBorder="1" applyAlignment="1">
      <alignment vertical="center" wrapText="1"/>
    </xf>
    <xf numFmtId="166" fontId="5" fillId="3" borderId="1" xfId="1" applyFont="1" applyFill="1" applyBorder="1" applyAlignment="1">
      <alignment vertical="center" wrapText="1"/>
    </xf>
    <xf numFmtId="49" fontId="5" fillId="3" borderId="0" xfId="17" applyNumberFormat="1" applyFont="1" applyFill="1" applyAlignment="1">
      <alignment horizontal="left" vertical="center"/>
    </xf>
    <xf numFmtId="0" fontId="23" fillId="3" borderId="1" xfId="17" applyFont="1" applyFill="1" applyBorder="1" applyAlignment="1">
      <alignment horizontal="left" vertical="center" wrapText="1"/>
    </xf>
    <xf numFmtId="0" fontId="5" fillId="3" borderId="3" xfId="17" applyFont="1" applyFill="1" applyBorder="1" applyAlignment="1">
      <alignment horizontal="left" vertical="center"/>
    </xf>
    <xf numFmtId="0" fontId="24" fillId="3" borderId="1" xfId="17" applyFont="1" applyFill="1" applyBorder="1" applyAlignment="1">
      <alignment vertical="center" wrapText="1"/>
    </xf>
    <xf numFmtId="171" fontId="24" fillId="3" borderId="1" xfId="17" applyNumberFormat="1" applyFont="1" applyFill="1" applyBorder="1" applyAlignment="1">
      <alignment vertical="center" wrapText="1"/>
    </xf>
    <xf numFmtId="49" fontId="5" fillId="3" borderId="1" xfId="17" applyNumberFormat="1" applyFont="1" applyFill="1" applyBorder="1" applyAlignment="1">
      <alignment horizontal="left" vertical="center" wrapText="1"/>
    </xf>
    <xf numFmtId="3" fontId="5" fillId="3" borderId="1" xfId="17" applyNumberFormat="1" applyFont="1" applyFill="1" applyBorder="1" applyAlignment="1">
      <alignment horizontal="center" vertical="center" wrapText="1"/>
    </xf>
    <xf numFmtId="167" fontId="25" fillId="4" borderId="1" xfId="3" applyNumberFormat="1" applyFont="1" applyFill="1" applyBorder="1" applyAlignment="1">
      <alignment horizontal="right" vertical="center" wrapText="1"/>
    </xf>
    <xf numFmtId="173" fontId="5" fillId="3" borderId="1" xfId="1" applyNumberFormat="1" applyFont="1" applyFill="1" applyBorder="1" applyAlignment="1">
      <alignment horizontal="center" vertical="center" wrapText="1"/>
    </xf>
    <xf numFmtId="49" fontId="6" fillId="3" borderId="12" xfId="17" applyNumberFormat="1" applyFont="1" applyFill="1" applyBorder="1" applyAlignment="1">
      <alignment horizontal="right" vertical="center"/>
    </xf>
    <xf numFmtId="0" fontId="6" fillId="3" borderId="0" xfId="17" applyFont="1" applyFill="1" applyAlignment="1">
      <alignment horizontal="left" vertical="center"/>
    </xf>
    <xf numFmtId="0" fontId="6" fillId="3" borderId="0" xfId="17" applyFont="1" applyFill="1" applyAlignment="1">
      <alignment horizontal="left" vertical="top"/>
    </xf>
    <xf numFmtId="49" fontId="5" fillId="3" borderId="1" xfId="17" applyNumberFormat="1" applyFont="1" applyFill="1" applyBorder="1" applyAlignment="1">
      <alignment horizontal="right" vertical="top" wrapText="1"/>
    </xf>
    <xf numFmtId="0" fontId="5" fillId="3" borderId="1" xfId="17" applyFont="1" applyFill="1" applyBorder="1" applyAlignment="1">
      <alignment horizontal="center"/>
    </xf>
    <xf numFmtId="0" fontId="5" fillId="3" borderId="3" xfId="17" applyFont="1" applyFill="1" applyBorder="1" applyAlignment="1">
      <alignment horizontal="left" vertical="top" wrapText="1"/>
    </xf>
    <xf numFmtId="0" fontId="5" fillId="3" borderId="1" xfId="17" applyFont="1" applyFill="1" applyBorder="1" applyAlignment="1">
      <alignment horizontal="left" vertical="top" wrapText="1"/>
    </xf>
    <xf numFmtId="0" fontId="5" fillId="3" borderId="3" xfId="17" applyFont="1" applyFill="1" applyBorder="1" applyAlignment="1">
      <alignment horizontal="left" vertical="top"/>
    </xf>
    <xf numFmtId="0" fontId="5" fillId="3" borderId="1" xfId="17" applyFont="1" applyFill="1" applyBorder="1" applyAlignment="1">
      <alignment horizontal="center" vertical="top" wrapText="1"/>
    </xf>
    <xf numFmtId="49" fontId="6" fillId="3" borderId="11" xfId="17" applyNumberFormat="1" applyFont="1" applyFill="1" applyBorder="1" applyAlignment="1">
      <alignment horizontal="right" vertical="center"/>
    </xf>
    <xf numFmtId="0" fontId="25" fillId="4" borderId="1" xfId="17" applyFont="1" applyFill="1" applyBorder="1" applyAlignment="1">
      <alignment wrapText="1"/>
    </xf>
    <xf numFmtId="49" fontId="6" fillId="3" borderId="1" xfId="17" applyNumberFormat="1" applyFont="1" applyFill="1" applyBorder="1" applyAlignment="1">
      <alignment horizontal="center" vertical="center" wrapText="1"/>
    </xf>
    <xf numFmtId="0" fontId="6" fillId="3" borderId="1" xfId="17" applyFont="1" applyFill="1" applyBorder="1" applyAlignment="1">
      <alignment horizontal="center" vertical="center" wrapText="1"/>
    </xf>
    <xf numFmtId="0" fontId="5" fillId="3" borderId="1" xfId="17" applyFont="1" applyFill="1" applyBorder="1" applyAlignment="1">
      <alignment horizontal="center" vertical="top"/>
    </xf>
    <xf numFmtId="0" fontId="5" fillId="3" borderId="17" xfId="17" applyFont="1" applyFill="1" applyBorder="1" applyAlignment="1">
      <alignment horizontal="left" vertical="center"/>
    </xf>
    <xf numFmtId="0" fontId="5" fillId="3" borderId="0" xfId="17" applyFont="1" applyFill="1"/>
    <xf numFmtId="0" fontId="5" fillId="3" borderId="0" xfId="17" applyFill="1" applyBorder="1" applyAlignment="1">
      <alignment horizontal="left" vertical="center" wrapText="1"/>
    </xf>
    <xf numFmtId="0" fontId="5" fillId="3" borderId="0" xfId="17" applyFill="1" applyBorder="1" applyAlignment="1">
      <alignment horizontal="center" vertical="center"/>
    </xf>
    <xf numFmtId="0" fontId="5" fillId="3" borderId="4" xfId="17" applyFill="1" applyBorder="1" applyAlignment="1">
      <alignment horizontal="left" vertical="center"/>
    </xf>
    <xf numFmtId="0" fontId="5" fillId="3" borderId="4" xfId="17" applyFill="1" applyBorder="1" applyAlignment="1">
      <alignment horizontal="left" vertical="center" wrapText="1"/>
    </xf>
    <xf numFmtId="0" fontId="5" fillId="3" borderId="4" xfId="17" applyFill="1" applyBorder="1" applyAlignment="1">
      <alignment horizontal="center" vertical="center"/>
    </xf>
    <xf numFmtId="49" fontId="5" fillId="3" borderId="15" xfId="17" applyNumberFormat="1" applyFont="1" applyFill="1" applyBorder="1" applyAlignment="1">
      <alignment horizontal="right" vertical="center"/>
    </xf>
    <xf numFmtId="0" fontId="5" fillId="3" borderId="6" xfId="17" applyFont="1" applyFill="1" applyBorder="1" applyAlignment="1">
      <alignment horizontal="left" vertical="center" wrapText="1"/>
    </xf>
    <xf numFmtId="0" fontId="5" fillId="3" borderId="15" xfId="17" applyFont="1" applyFill="1" applyBorder="1" applyAlignment="1">
      <alignment horizontal="center" vertical="center" wrapText="1"/>
    </xf>
    <xf numFmtId="49" fontId="6" fillId="3" borderId="1" xfId="17" applyNumberFormat="1" applyFont="1" applyFill="1" applyBorder="1" applyAlignment="1">
      <alignment horizontal="right" vertical="center"/>
    </xf>
    <xf numFmtId="0" fontId="6" fillId="3" borderId="0" xfId="17" applyFont="1" applyFill="1" applyBorder="1" applyAlignment="1">
      <alignment horizontal="left" vertical="center" wrapText="1"/>
    </xf>
    <xf numFmtId="49" fontId="5" fillId="3" borderId="1" xfId="17" applyNumberFormat="1" applyFont="1" applyFill="1" applyBorder="1" applyAlignment="1">
      <alignment horizontal="right" vertical="center"/>
    </xf>
    <xf numFmtId="0" fontId="5" fillId="3" borderId="0" xfId="17" applyFont="1" applyFill="1" applyBorder="1" applyAlignment="1">
      <alignment horizontal="left" vertical="center" wrapText="1"/>
    </xf>
    <xf numFmtId="0" fontId="5" fillId="3" borderId="1" xfId="17" applyFont="1" applyFill="1" applyBorder="1" applyAlignment="1">
      <alignment horizontal="right"/>
    </xf>
    <xf numFmtId="0" fontId="5" fillId="3" borderId="0" xfId="17" applyFont="1" applyFill="1" applyAlignment="1">
      <alignment wrapText="1"/>
    </xf>
    <xf numFmtId="0" fontId="5" fillId="3" borderId="1" xfId="17" applyFill="1" applyBorder="1" applyAlignment="1">
      <alignment horizontal="center" vertical="center" wrapText="1"/>
    </xf>
    <xf numFmtId="0" fontId="5" fillId="3" borderId="0" xfId="17" applyFont="1" applyFill="1" applyAlignment="1">
      <alignment horizontal="left" vertical="center" wrapText="1"/>
    </xf>
    <xf numFmtId="0" fontId="5" fillId="3" borderId="1" xfId="17" applyFill="1" applyBorder="1" applyAlignment="1">
      <alignment horizontal="center" vertical="center"/>
    </xf>
    <xf numFmtId="49" fontId="5" fillId="3" borderId="0" xfId="17" applyNumberFormat="1" applyFill="1" applyAlignment="1">
      <alignment horizontal="left" vertical="center"/>
    </xf>
    <xf numFmtId="0" fontId="5" fillId="3" borderId="0" xfId="17" applyFill="1" applyAlignment="1">
      <alignment horizontal="left" vertical="center" wrapText="1"/>
    </xf>
    <xf numFmtId="0" fontId="5" fillId="3" borderId="0" xfId="17" applyFill="1" applyAlignment="1">
      <alignment horizontal="center" vertical="center"/>
    </xf>
    <xf numFmtId="0" fontId="5" fillId="3" borderId="0" xfId="17" applyFill="1" applyBorder="1" applyAlignment="1">
      <alignment horizontal="left" vertical="center"/>
    </xf>
    <xf numFmtId="49" fontId="5" fillId="3" borderId="15" xfId="17" applyNumberFormat="1" applyFill="1" applyBorder="1" applyAlignment="1">
      <alignment horizontal="right" vertical="center" wrapText="1"/>
    </xf>
    <xf numFmtId="0" fontId="5" fillId="3" borderId="15" xfId="17" applyFill="1" applyBorder="1" applyAlignment="1">
      <alignment horizontal="center" wrapText="1"/>
    </xf>
    <xf numFmtId="0" fontId="6" fillId="3" borderId="0" xfId="17" applyFont="1" applyFill="1" applyAlignment="1">
      <alignment horizontal="left" vertical="center" wrapText="1"/>
    </xf>
    <xf numFmtId="49" fontId="5" fillId="3" borderId="1" xfId="17" applyNumberFormat="1" applyFill="1" applyBorder="1" applyAlignment="1">
      <alignment horizontal="right" vertical="center" wrapText="1"/>
    </xf>
    <xf numFmtId="0" fontId="5" fillId="3" borderId="1" xfId="17" applyFont="1" applyFill="1" applyBorder="1" applyAlignment="1">
      <alignment horizontal="right" vertical="center"/>
    </xf>
    <xf numFmtId="0" fontId="5" fillId="3" borderId="1" xfId="17" applyFill="1" applyBorder="1" applyAlignment="1">
      <alignment horizontal="center"/>
    </xf>
    <xf numFmtId="0" fontId="5" fillId="3" borderId="0" xfId="17" applyFill="1" applyAlignment="1">
      <alignment horizontal="left" vertical="center"/>
    </xf>
    <xf numFmtId="49" fontId="6" fillId="3" borderId="15" xfId="17" applyNumberFormat="1" applyFont="1" applyFill="1" applyBorder="1" applyAlignment="1">
      <alignment horizontal="center" vertical="center" wrapText="1"/>
    </xf>
    <xf numFmtId="0" fontId="6" fillId="3" borderId="15" xfId="17" applyFont="1" applyFill="1" applyBorder="1" applyAlignment="1">
      <alignment horizontal="center" vertical="center" wrapText="1"/>
    </xf>
    <xf numFmtId="49" fontId="5" fillId="3" borderId="1" xfId="17" applyNumberFormat="1" applyFont="1" applyFill="1" applyBorder="1" applyAlignment="1">
      <alignment horizontal="center" vertical="center" wrapText="1"/>
    </xf>
    <xf numFmtId="0" fontId="5" fillId="3" borderId="1" xfId="17" applyFont="1" applyFill="1" applyBorder="1"/>
    <xf numFmtId="0" fontId="5" fillId="3" borderId="1" xfId="17" applyFont="1" applyFill="1" applyBorder="1" applyAlignment="1">
      <alignment horizontal="left" vertical="center"/>
    </xf>
    <xf numFmtId="49" fontId="6" fillId="3" borderId="15" xfId="17" applyNumberFormat="1" applyFont="1" applyFill="1" applyBorder="1" applyAlignment="1">
      <alignment horizontal="left" vertical="center" wrapText="1"/>
    </xf>
    <xf numFmtId="0" fontId="5" fillId="3" borderId="1" xfId="17" applyFill="1" applyBorder="1" applyAlignment="1">
      <alignment horizontal="right"/>
    </xf>
    <xf numFmtId="0" fontId="5" fillId="3" borderId="0" xfId="17" applyFill="1"/>
    <xf numFmtId="49" fontId="5" fillId="3" borderId="1" xfId="17" applyNumberFormat="1" applyFill="1" applyBorder="1" applyAlignment="1">
      <alignment horizontal="right" vertical="center"/>
    </xf>
    <xf numFmtId="0" fontId="5" fillId="3" borderId="0" xfId="17" applyFill="1" applyAlignment="1">
      <alignment wrapText="1"/>
    </xf>
    <xf numFmtId="49" fontId="5" fillId="3" borderId="0" xfId="17" applyNumberFormat="1" applyFont="1" applyFill="1" applyAlignment="1">
      <alignment horizontal="left" vertical="center" wrapText="1"/>
    </xf>
    <xf numFmtId="0" fontId="5" fillId="3" borderId="0" xfId="17" applyFont="1" applyFill="1" applyBorder="1" applyAlignment="1">
      <alignment horizontal="center" vertical="center" wrapText="1"/>
    </xf>
    <xf numFmtId="0" fontId="5" fillId="3" borderId="4" xfId="17" applyFont="1" applyFill="1" applyBorder="1" applyAlignment="1">
      <alignment horizontal="left" vertical="center" wrapText="1"/>
    </xf>
    <xf numFmtId="0" fontId="5" fillId="3" borderId="4" xfId="17" applyFont="1" applyFill="1" applyBorder="1" applyAlignment="1">
      <alignment horizontal="center" vertical="center" wrapText="1"/>
    </xf>
    <xf numFmtId="0" fontId="5" fillId="3" borderId="0" xfId="17" applyFont="1" applyFill="1" applyAlignment="1">
      <alignment horizontal="center" vertical="center" wrapText="1"/>
    </xf>
    <xf numFmtId="0" fontId="5" fillId="3" borderId="0" xfId="17" applyFont="1" applyFill="1" applyBorder="1" applyAlignment="1">
      <alignment vertical="center" wrapText="1"/>
    </xf>
    <xf numFmtId="0" fontId="5" fillId="3" borderId="0" xfId="17" applyFont="1" applyFill="1" applyBorder="1" applyAlignment="1">
      <alignment horizontal="right" vertical="center" wrapText="1"/>
    </xf>
    <xf numFmtId="0" fontId="5" fillId="3" borderId="4" xfId="17" applyFont="1" applyFill="1" applyBorder="1" applyAlignment="1">
      <alignment vertical="center" wrapText="1"/>
    </xf>
    <xf numFmtId="0" fontId="5" fillId="3" borderId="4" xfId="17" applyFont="1" applyFill="1" applyBorder="1" applyAlignment="1">
      <alignment horizontal="right" vertical="center" wrapText="1"/>
    </xf>
    <xf numFmtId="171" fontId="5" fillId="3" borderId="1" xfId="17" applyNumberFormat="1" applyFont="1" applyFill="1" applyBorder="1" applyAlignment="1">
      <alignment wrapText="1"/>
    </xf>
    <xf numFmtId="171" fontId="5" fillId="3" borderId="1" xfId="1" applyNumberFormat="1" applyFont="1" applyFill="1" applyBorder="1" applyAlignment="1">
      <alignment horizontal="center" vertical="center" wrapText="1"/>
    </xf>
    <xf numFmtId="171" fontId="5" fillId="3" borderId="1" xfId="7" applyNumberFormat="1" applyFont="1" applyFill="1" applyBorder="1" applyAlignment="1">
      <alignment vertical="center" wrapText="1"/>
    </xf>
    <xf numFmtId="0" fontId="5" fillId="3" borderId="0" xfId="17" applyFill="1" applyAlignment="1">
      <alignment vertical="center"/>
    </xf>
    <xf numFmtId="0" fontId="5" fillId="3" borderId="0" xfId="17" applyFill="1" applyAlignment="1">
      <alignment horizontal="right" vertical="center"/>
    </xf>
    <xf numFmtId="0" fontId="5" fillId="3" borderId="4" xfId="17" applyFill="1" applyBorder="1" applyAlignment="1">
      <alignment vertical="center"/>
    </xf>
    <xf numFmtId="0" fontId="5" fillId="3" borderId="4" xfId="17" applyFill="1" applyBorder="1" applyAlignment="1">
      <alignment horizontal="right" vertical="center"/>
    </xf>
    <xf numFmtId="49" fontId="5" fillId="3" borderId="1" xfId="17" applyNumberFormat="1" applyFill="1" applyBorder="1" applyAlignment="1">
      <alignment horizontal="left" vertical="center" wrapText="1"/>
    </xf>
    <xf numFmtId="0" fontId="5" fillId="3" borderId="1" xfId="17" applyFill="1" applyBorder="1" applyAlignment="1">
      <alignment horizontal="left" vertical="center" wrapText="1"/>
    </xf>
    <xf numFmtId="171" fontId="5" fillId="3" borderId="1" xfId="17" applyNumberFormat="1" applyFill="1" applyBorder="1" applyAlignment="1">
      <alignment wrapText="1"/>
    </xf>
    <xf numFmtId="171" fontId="5" fillId="3" borderId="1" xfId="17" applyNumberFormat="1" applyFill="1" applyBorder="1" applyAlignment="1">
      <alignment horizontal="right" vertical="center" wrapText="1"/>
    </xf>
    <xf numFmtId="49" fontId="5" fillId="3" borderId="1" xfId="17" applyNumberFormat="1" applyFill="1" applyBorder="1" applyAlignment="1">
      <alignment horizontal="center" vertical="center" wrapText="1"/>
    </xf>
    <xf numFmtId="0" fontId="6" fillId="3" borderId="12" xfId="17" applyFont="1" applyFill="1" applyBorder="1" applyAlignment="1">
      <alignment horizontal="right" vertical="center"/>
    </xf>
    <xf numFmtId="0" fontId="5" fillId="3" borderId="1" xfId="17" applyFill="1" applyBorder="1" applyAlignment="1">
      <alignment wrapText="1"/>
    </xf>
    <xf numFmtId="0" fontId="5" fillId="3" borderId="1" xfId="17" applyFill="1" applyBorder="1" applyAlignment="1">
      <alignment vertical="center" wrapText="1"/>
    </xf>
    <xf numFmtId="168" fontId="5" fillId="3" borderId="1" xfId="7" applyNumberFormat="1" applyFont="1" applyFill="1" applyBorder="1" applyAlignment="1">
      <alignment vertical="center" wrapText="1"/>
    </xf>
    <xf numFmtId="0" fontId="6" fillId="3" borderId="0" xfId="17" applyFont="1" applyFill="1" applyAlignment="1">
      <alignment horizontal="left" vertical="top"/>
    </xf>
    <xf numFmtId="0" fontId="5" fillId="3" borderId="4" xfId="17" applyFill="1" applyBorder="1" applyAlignment="1">
      <alignment horizontal="center" vertical="center"/>
    </xf>
    <xf numFmtId="167" fontId="5" fillId="0" borderId="1" xfId="17" applyNumberFormat="1" applyFont="1" applyBorder="1" applyAlignment="1">
      <alignment horizontal="center" vertical="center" wrapText="1"/>
    </xf>
    <xf numFmtId="49" fontId="6" fillId="3" borderId="1" xfId="17" applyNumberFormat="1" applyFont="1" applyFill="1" applyBorder="1" applyAlignment="1">
      <alignment horizontal="right" vertical="top" wrapText="1"/>
    </xf>
    <xf numFmtId="0" fontId="6" fillId="3" borderId="1" xfId="17" applyFont="1" applyFill="1" applyBorder="1" applyAlignment="1">
      <alignment horizontal="left" wrapText="1"/>
    </xf>
    <xf numFmtId="0" fontId="5" fillId="3" borderId="1" xfId="17" applyFill="1" applyBorder="1" applyAlignment="1">
      <alignment horizontal="right" wrapText="1"/>
    </xf>
    <xf numFmtId="0" fontId="5" fillId="3" borderId="1" xfId="17" applyFill="1" applyBorder="1" applyAlignment="1">
      <alignment horizontal="left" wrapText="1"/>
    </xf>
    <xf numFmtId="4" fontId="5" fillId="3" borderId="1" xfId="17" applyNumberFormat="1" applyFill="1" applyBorder="1" applyAlignment="1">
      <alignment horizontal="right" wrapText="1"/>
    </xf>
    <xf numFmtId="3" fontId="5" fillId="3" borderId="1" xfId="1" applyNumberFormat="1" applyFont="1" applyFill="1" applyBorder="1" applyAlignment="1">
      <alignment horizontal="right" wrapText="1"/>
    </xf>
    <xf numFmtId="166" fontId="5" fillId="3" borderId="1" xfId="1" applyFont="1" applyFill="1" applyBorder="1" applyAlignment="1">
      <alignment horizontal="right" wrapText="1"/>
    </xf>
    <xf numFmtId="168" fontId="5" fillId="3" borderId="1" xfId="7" applyNumberFormat="1" applyFont="1" applyFill="1" applyBorder="1" applyAlignment="1">
      <alignment horizontal="right" wrapText="1"/>
    </xf>
    <xf numFmtId="10" fontId="5" fillId="3" borderId="1" xfId="17" applyNumberFormat="1" applyFill="1" applyBorder="1" applyAlignment="1">
      <alignment horizontal="right"/>
    </xf>
    <xf numFmtId="168" fontId="5" fillId="3" borderId="1" xfId="17" applyNumberFormat="1" applyFill="1" applyBorder="1" applyAlignment="1">
      <alignment horizontal="right" wrapText="1"/>
    </xf>
    <xf numFmtId="49" fontId="6" fillId="3" borderId="11" xfId="17" applyNumberFormat="1" applyFont="1" applyFill="1" applyBorder="1" applyAlignment="1">
      <alignment horizontal="right"/>
    </xf>
    <xf numFmtId="167" fontId="6" fillId="3" borderId="11" xfId="1" applyNumberFormat="1" applyFont="1" applyFill="1" applyBorder="1" applyAlignment="1">
      <alignment horizontal="right" wrapText="1"/>
    </xf>
    <xf numFmtId="4" fontId="5" fillId="0" borderId="0" xfId="17" applyNumberFormat="1" applyFont="1" applyAlignment="1">
      <alignment vertical="center"/>
    </xf>
    <xf numFmtId="0" fontId="23" fillId="0" borderId="0" xfId="17" applyFont="1" applyAlignment="1">
      <alignment vertical="center"/>
    </xf>
    <xf numFmtId="0" fontId="6" fillId="3" borderId="0" xfId="17" applyFont="1" applyFill="1" applyBorder="1" applyAlignment="1">
      <alignment horizontal="left" vertical="top"/>
    </xf>
    <xf numFmtId="0" fontId="5" fillId="3" borderId="4" xfId="17" applyFont="1" applyFill="1" applyBorder="1" applyAlignment="1">
      <alignment horizontal="center" vertical="center"/>
    </xf>
    <xf numFmtId="0" fontId="6" fillId="3" borderId="0" xfId="17" applyFont="1" applyFill="1" applyBorder="1" applyAlignment="1">
      <alignment horizontal="left" vertical="center" wrapText="1"/>
    </xf>
    <xf numFmtId="0" fontId="6" fillId="0" borderId="0" xfId="17" applyFont="1" applyAlignment="1">
      <alignment horizontal="right" vertical="center"/>
    </xf>
    <xf numFmtId="0" fontId="6" fillId="3" borderId="0" xfId="17" applyFont="1" applyFill="1" applyBorder="1" applyAlignment="1">
      <alignment horizontal="center" vertical="center" wrapText="1"/>
    </xf>
    <xf numFmtId="0" fontId="6" fillId="3" borderId="0" xfId="17" applyFont="1" applyFill="1" applyAlignment="1">
      <alignment horizontal="left" vertical="center" wrapText="1"/>
    </xf>
    <xf numFmtId="0" fontId="6" fillId="3" borderId="0" xfId="17" applyFont="1" applyFill="1" applyAlignment="1">
      <alignment horizontal="left" vertical="top"/>
    </xf>
    <xf numFmtId="0" fontId="5" fillId="3" borderId="4" xfId="17" applyFill="1" applyBorder="1" applyAlignment="1">
      <alignment horizontal="center" vertical="center"/>
    </xf>
    <xf numFmtId="0" fontId="6" fillId="0" borderId="17" xfId="17" applyFont="1" applyBorder="1" applyAlignment="1">
      <alignment horizontal="center" vertical="center" wrapText="1"/>
    </xf>
    <xf numFmtId="0" fontId="5" fillId="0" borderId="2" xfId="17" applyNumberFormat="1" applyBorder="1" applyAlignment="1">
      <alignment horizontal="left" vertical="center" wrapText="1"/>
    </xf>
    <xf numFmtId="0" fontId="5" fillId="0" borderId="0" xfId="17" applyNumberFormat="1" applyBorder="1" applyAlignment="1">
      <alignment horizontal="left" vertical="center" wrapText="1"/>
    </xf>
    <xf numFmtId="0" fontId="5" fillId="0" borderId="17" xfId="17" applyNumberFormat="1" applyBorder="1" applyAlignment="1">
      <alignment horizontal="left" vertical="center" wrapText="1"/>
    </xf>
    <xf numFmtId="0" fontId="6" fillId="0" borderId="0" xfId="17" applyFont="1" applyBorder="1" applyAlignment="1">
      <alignment horizontal="center" vertical="center" wrapText="1"/>
    </xf>
    <xf numFmtId="0" fontId="6" fillId="3" borderId="0" xfId="17" applyFont="1" applyFill="1" applyBorder="1" applyAlignment="1">
      <alignment vertical="center"/>
    </xf>
    <xf numFmtId="0" fontId="6" fillId="3" borderId="0" xfId="17" applyFont="1" applyFill="1" applyBorder="1" applyAlignment="1">
      <alignment vertical="top"/>
    </xf>
    <xf numFmtId="0" fontId="5" fillId="3" borderId="1" xfId="17" applyFont="1" applyFill="1" applyBorder="1" applyAlignment="1">
      <alignment horizontal="right" vertical="center" wrapText="1"/>
    </xf>
    <xf numFmtId="0" fontId="5" fillId="3" borderId="17" xfId="17" applyFill="1" applyBorder="1" applyAlignment="1">
      <alignment horizontal="left" vertical="center" wrapText="1"/>
    </xf>
    <xf numFmtId="0" fontId="5" fillId="3" borderId="17" xfId="17" applyFill="1" applyBorder="1" applyAlignment="1">
      <alignment horizontal="left" vertical="center"/>
    </xf>
    <xf numFmtId="0" fontId="5" fillId="3" borderId="1" xfId="17" applyFill="1" applyBorder="1" applyAlignment="1">
      <alignment horizontal="left" vertical="center"/>
    </xf>
    <xf numFmtId="49" fontId="6" fillId="3" borderId="8" xfId="17" applyNumberFormat="1" applyFont="1" applyFill="1" applyBorder="1" applyAlignment="1">
      <alignment horizontal="right" vertical="center"/>
    </xf>
    <xf numFmtId="0" fontId="6" fillId="3" borderId="6" xfId="17" applyFont="1" applyFill="1" applyBorder="1" applyAlignment="1">
      <alignment vertical="center"/>
    </xf>
    <xf numFmtId="49" fontId="6" fillId="3" borderId="6" xfId="17" applyNumberFormat="1" applyFont="1" applyFill="1" applyBorder="1" applyAlignment="1">
      <alignment vertical="center"/>
    </xf>
    <xf numFmtId="49" fontId="6" fillId="3" borderId="6" xfId="17" applyNumberFormat="1" applyFont="1" applyFill="1" applyBorder="1" applyAlignment="1">
      <alignment horizontal="center" vertical="center"/>
    </xf>
    <xf numFmtId="49" fontId="6" fillId="3" borderId="0" xfId="17" applyNumberFormat="1" applyFont="1" applyFill="1" applyBorder="1" applyAlignment="1">
      <alignment vertical="center" wrapText="1"/>
    </xf>
    <xf numFmtId="49" fontId="6" fillId="3" borderId="0" xfId="17" applyNumberFormat="1" applyFont="1" applyFill="1" applyBorder="1" applyAlignment="1">
      <alignment vertical="center"/>
    </xf>
    <xf numFmtId="49" fontId="6" fillId="3" borderId="0" xfId="17" applyNumberFormat="1" applyFont="1" applyFill="1" applyBorder="1" applyAlignment="1">
      <alignment horizontal="center" vertical="center"/>
    </xf>
    <xf numFmtId="49" fontId="5" fillId="3" borderId="0" xfId="17" applyNumberFormat="1" applyFill="1" applyBorder="1" applyAlignment="1">
      <alignment horizontal="right" vertical="top" wrapText="1"/>
    </xf>
    <xf numFmtId="0" fontId="5" fillId="3" borderId="0" xfId="17" applyFill="1" applyBorder="1" applyAlignment="1">
      <alignment horizontal="center" wrapText="1"/>
    </xf>
    <xf numFmtId="0" fontId="5" fillId="3" borderId="0" xfId="17" applyFill="1" applyBorder="1" applyAlignment="1">
      <alignment horizontal="center"/>
    </xf>
    <xf numFmtId="3" fontId="5" fillId="3" borderId="0" xfId="1" applyNumberFormat="1" applyFont="1" applyFill="1" applyBorder="1" applyAlignment="1">
      <alignment horizontal="center" wrapText="1"/>
    </xf>
    <xf numFmtId="0" fontId="5" fillId="3" borderId="0" xfId="17" applyFill="1" applyBorder="1" applyAlignment="1">
      <alignment vertical="center"/>
    </xf>
    <xf numFmtId="49" fontId="5" fillId="3" borderId="0" xfId="17" applyNumberFormat="1" applyFill="1" applyBorder="1" applyAlignment="1">
      <alignment horizontal="right" vertical="center"/>
    </xf>
    <xf numFmtId="0" fontId="5" fillId="3" borderId="0" xfId="17" applyFill="1" applyBorder="1" applyAlignment="1">
      <alignment horizontal="center" vertical="center" wrapText="1"/>
    </xf>
    <xf numFmtId="49" fontId="5" fillId="3" borderId="0" xfId="17" applyNumberFormat="1" applyFill="1" applyBorder="1" applyAlignment="1">
      <alignment horizontal="right" vertical="center" wrapText="1"/>
    </xf>
    <xf numFmtId="49" fontId="6" fillId="3" borderId="0" xfId="17" applyNumberFormat="1" applyFont="1" applyFill="1" applyBorder="1" applyAlignment="1">
      <alignment horizontal="right" vertical="center"/>
    </xf>
    <xf numFmtId="3" fontId="5" fillId="3" borderId="0" xfId="1" applyNumberFormat="1" applyFont="1" applyFill="1" applyBorder="1" applyAlignment="1">
      <alignment horizontal="center" vertical="center" wrapText="1"/>
    </xf>
    <xf numFmtId="0" fontId="5" fillId="3" borderId="0" xfId="17" applyFill="1" applyBorder="1" applyAlignment="1">
      <alignment horizontal="right" vertical="center" wrapText="1"/>
    </xf>
    <xf numFmtId="49" fontId="6" fillId="3" borderId="0" xfId="17" applyNumberFormat="1" applyFont="1" applyFill="1" applyBorder="1" applyAlignment="1">
      <alignment horizontal="right" vertical="center" wrapText="1"/>
    </xf>
    <xf numFmtId="0" fontId="6" fillId="3" borderId="0" xfId="17" applyFont="1" applyFill="1" applyBorder="1" applyAlignment="1">
      <alignment horizontal="center" wrapText="1"/>
    </xf>
    <xf numFmtId="49" fontId="6" fillId="3" borderId="0" xfId="17" applyNumberFormat="1" applyFont="1" applyFill="1" applyBorder="1" applyAlignment="1">
      <alignment horizontal="center" vertical="center" wrapText="1"/>
    </xf>
    <xf numFmtId="49" fontId="5" fillId="3" borderId="0" xfId="17" applyNumberFormat="1" applyFill="1" applyBorder="1" applyAlignment="1">
      <alignment horizontal="center" vertical="center" wrapText="1"/>
    </xf>
    <xf numFmtId="49" fontId="5" fillId="3" borderId="0" xfId="17" applyNumberFormat="1" applyFill="1" applyBorder="1" applyAlignment="1">
      <alignment horizontal="left" vertical="top" wrapText="1"/>
    </xf>
    <xf numFmtId="49" fontId="5" fillId="3" borderId="0" xfId="17" applyNumberFormat="1" applyFill="1" applyBorder="1" applyAlignment="1">
      <alignment horizontal="left" vertical="center" wrapText="1"/>
    </xf>
    <xf numFmtId="49" fontId="6" fillId="3" borderId="0" xfId="17" applyNumberFormat="1" applyFont="1" applyFill="1" applyBorder="1" applyAlignment="1">
      <alignment horizontal="right" vertical="top" wrapText="1"/>
    </xf>
    <xf numFmtId="49" fontId="5" fillId="3" borderId="0" xfId="17" applyNumberFormat="1" applyFill="1" applyBorder="1" applyAlignment="1">
      <alignment horizontal="left" vertical="center"/>
    </xf>
    <xf numFmtId="173" fontId="5" fillId="3" borderId="1" xfId="1" applyNumberFormat="1" applyFont="1" applyFill="1" applyBorder="1" applyAlignment="1">
      <alignment horizontal="center" wrapText="1"/>
    </xf>
    <xf numFmtId="49" fontId="5" fillId="3" borderId="1" xfId="17" applyNumberFormat="1" applyFont="1" applyFill="1" applyBorder="1" applyAlignment="1">
      <alignment horizontal="right" wrapText="1"/>
    </xf>
    <xf numFmtId="0" fontId="5" fillId="3" borderId="1" xfId="17" applyFont="1" applyFill="1" applyBorder="1" applyAlignment="1">
      <alignment horizontal="right" wrapText="1"/>
    </xf>
    <xf numFmtId="0" fontId="5" fillId="3" borderId="1" xfId="17" applyFont="1" applyFill="1" applyBorder="1" applyAlignment="1">
      <alignment horizontal="left" wrapText="1"/>
    </xf>
    <xf numFmtId="49" fontId="5" fillId="3" borderId="17" xfId="17" applyNumberFormat="1" applyFont="1" applyFill="1" applyBorder="1" applyAlignment="1">
      <alignment horizontal="left" wrapText="1"/>
    </xf>
    <xf numFmtId="49" fontId="5" fillId="3" borderId="17" xfId="17" applyNumberFormat="1" applyFont="1" applyFill="1" applyBorder="1" applyAlignment="1">
      <alignment horizontal="center" wrapText="1"/>
    </xf>
    <xf numFmtId="0" fontId="5" fillId="3" borderId="1" xfId="17" applyFont="1" applyFill="1" applyBorder="1" applyAlignment="1">
      <alignment vertical="top" wrapText="1"/>
    </xf>
    <xf numFmtId="0" fontId="5" fillId="3" borderId="17" xfId="17" applyFont="1" applyFill="1" applyBorder="1" applyAlignment="1">
      <alignment wrapText="1"/>
    </xf>
    <xf numFmtId="49" fontId="5" fillId="3" borderId="1" xfId="17" applyNumberFormat="1" applyFont="1" applyFill="1" applyBorder="1" applyAlignment="1">
      <alignment horizontal="left" vertical="top" wrapText="1"/>
    </xf>
    <xf numFmtId="4" fontId="5" fillId="3" borderId="1" xfId="1" applyNumberFormat="1" applyFont="1" applyFill="1" applyBorder="1" applyAlignment="1">
      <alignment horizontal="center" vertical="center" wrapText="1"/>
    </xf>
    <xf numFmtId="0" fontId="5" fillId="3" borderId="17" xfId="17" applyFont="1" applyFill="1" applyBorder="1" applyAlignment="1">
      <alignment horizontal="left" wrapText="1"/>
    </xf>
    <xf numFmtId="0" fontId="5" fillId="3" borderId="1" xfId="17" applyFont="1" applyFill="1" applyBorder="1" applyAlignment="1">
      <alignment horizontal="left"/>
    </xf>
    <xf numFmtId="0" fontId="6" fillId="3" borderId="13" xfId="17" applyFont="1" applyFill="1" applyBorder="1"/>
    <xf numFmtId="49" fontId="6" fillId="3" borderId="13" xfId="17" applyNumberFormat="1" applyFont="1" applyFill="1" applyBorder="1"/>
    <xf numFmtId="49" fontId="6" fillId="3" borderId="13" xfId="17" applyNumberFormat="1" applyFont="1" applyFill="1" applyBorder="1" applyAlignment="1">
      <alignment horizontal="right"/>
    </xf>
    <xf numFmtId="49" fontId="16" fillId="3" borderId="0" xfId="17" applyNumberFormat="1" applyFont="1" applyFill="1" applyAlignment="1">
      <alignment horizontal="left" vertical="center"/>
    </xf>
    <xf numFmtId="0" fontId="16" fillId="3" borderId="0" xfId="17" applyFont="1" applyFill="1" applyAlignment="1">
      <alignment horizontal="left" vertical="center"/>
    </xf>
    <xf numFmtId="0" fontId="16" fillId="3" borderId="0" xfId="17" applyFont="1" applyFill="1" applyAlignment="1">
      <alignment horizontal="center" vertical="center"/>
    </xf>
    <xf numFmtId="0" fontId="5" fillId="3" borderId="1" xfId="25" applyFill="1" applyBorder="1" applyAlignment="1">
      <alignment horizontal="center" vertical="top" wrapText="1"/>
    </xf>
    <xf numFmtId="174" fontId="5" fillId="3" borderId="1" xfId="25" applyNumberFormat="1" applyFill="1" applyBorder="1" applyAlignment="1">
      <alignment horizontal="center" vertical="top" wrapText="1"/>
    </xf>
    <xf numFmtId="173" fontId="5" fillId="3" borderId="1" xfId="25" applyNumberFormat="1" applyFill="1" applyBorder="1" applyAlignment="1">
      <alignment horizontal="center" vertical="top" wrapText="1"/>
    </xf>
    <xf numFmtId="173" fontId="5" fillId="3" borderId="1" xfId="17" applyNumberFormat="1" applyFill="1" applyBorder="1" applyAlignment="1">
      <alignment horizontal="center" vertical="center" wrapText="1"/>
    </xf>
    <xf numFmtId="174" fontId="5" fillId="3" borderId="1" xfId="17" applyNumberFormat="1" applyFill="1" applyBorder="1" applyAlignment="1">
      <alignment horizontal="center" vertical="center" wrapText="1"/>
    </xf>
    <xf numFmtId="49" fontId="23" fillId="3" borderId="1" xfId="17" applyNumberFormat="1" applyFont="1" applyFill="1" applyBorder="1" applyAlignment="1">
      <alignment horizontal="right" vertical="center" wrapText="1"/>
    </xf>
    <xf numFmtId="0" fontId="23" fillId="3" borderId="1" xfId="17" applyFont="1" applyFill="1" applyBorder="1" applyAlignment="1">
      <alignment horizontal="center" vertical="center" wrapText="1"/>
    </xf>
    <xf numFmtId="3" fontId="23" fillId="3" borderId="1" xfId="1" applyNumberFormat="1" applyFont="1" applyFill="1" applyBorder="1" applyAlignment="1">
      <alignment horizontal="center" vertical="center" wrapText="1"/>
    </xf>
    <xf numFmtId="0" fontId="23" fillId="3" borderId="1" xfId="25" applyFont="1" applyFill="1" applyBorder="1" applyAlignment="1">
      <alignment horizontal="center" vertical="top" wrapText="1"/>
    </xf>
    <xf numFmtId="171" fontId="5" fillId="3" borderId="1" xfId="17" applyNumberFormat="1" applyFill="1" applyBorder="1" applyAlignment="1">
      <alignment vertical="center" wrapText="1"/>
    </xf>
    <xf numFmtId="10" fontId="5" fillId="3" borderId="1" xfId="1" applyNumberFormat="1" applyFont="1" applyFill="1" applyBorder="1" applyAlignment="1">
      <alignment horizontal="right" vertical="center" wrapText="1"/>
    </xf>
    <xf numFmtId="171" fontId="5" fillId="3" borderId="1" xfId="7" applyNumberFormat="1" applyFont="1" applyFill="1" applyBorder="1" applyAlignment="1">
      <alignment horizontal="right" vertical="center" wrapText="1"/>
    </xf>
    <xf numFmtId="171" fontId="5" fillId="3" borderId="1" xfId="17" applyNumberFormat="1" applyFont="1" applyFill="1" applyBorder="1" applyAlignment="1">
      <alignment horizontal="right" vertical="center"/>
    </xf>
    <xf numFmtId="166" fontId="5" fillId="3" borderId="1" xfId="1" applyFont="1" applyFill="1" applyBorder="1" applyAlignment="1">
      <alignment horizontal="right" vertical="center" wrapText="1"/>
    </xf>
    <xf numFmtId="10" fontId="5" fillId="3" borderId="1" xfId="1" applyNumberFormat="1" applyFont="1" applyFill="1" applyBorder="1" applyAlignment="1">
      <alignment vertical="center" wrapText="1"/>
    </xf>
    <xf numFmtId="171" fontId="5" fillId="4" borderId="1" xfId="1" applyNumberFormat="1" applyFont="1" applyFill="1" applyBorder="1" applyAlignment="1">
      <alignment vertical="center" wrapText="1"/>
    </xf>
    <xf numFmtId="168" fontId="5" fillId="4" borderId="1" xfId="7" applyNumberFormat="1" applyFont="1" applyFill="1" applyBorder="1" applyAlignment="1">
      <alignment vertical="center" wrapText="1"/>
    </xf>
    <xf numFmtId="0" fontId="5" fillId="4" borderId="1" xfId="17" applyFont="1" applyFill="1" applyBorder="1" applyAlignment="1">
      <alignment vertical="center"/>
    </xf>
    <xf numFmtId="168" fontId="5" fillId="4" borderId="1" xfId="17" applyNumberFormat="1" applyFont="1" applyFill="1" applyBorder="1" applyAlignment="1">
      <alignment wrapText="1"/>
    </xf>
    <xf numFmtId="49" fontId="6" fillId="4" borderId="13" xfId="17" applyNumberFormat="1" applyFont="1" applyFill="1" applyBorder="1" applyAlignment="1">
      <alignment vertical="center"/>
    </xf>
    <xf numFmtId="167" fontId="6" fillId="4" borderId="11" xfId="1" applyNumberFormat="1" applyFont="1" applyFill="1" applyBorder="1" applyAlignment="1">
      <alignment horizontal="right" vertical="center" wrapText="1"/>
    </xf>
    <xf numFmtId="168" fontId="5" fillId="4" borderId="1" xfId="17" applyNumberFormat="1" applyFont="1" applyFill="1" applyBorder="1" applyAlignment="1">
      <alignment vertical="center" wrapText="1"/>
    </xf>
    <xf numFmtId="171" fontId="5" fillId="4" borderId="1" xfId="1" applyNumberFormat="1" applyFont="1" applyFill="1" applyBorder="1" applyAlignment="1">
      <alignment horizontal="right" vertical="center" wrapText="1"/>
    </xf>
    <xf numFmtId="171" fontId="5" fillId="4" borderId="1" xfId="7" applyNumberFormat="1" applyFont="1" applyFill="1" applyBorder="1" applyAlignment="1">
      <alignment horizontal="right" vertical="center" wrapText="1"/>
    </xf>
    <xf numFmtId="10" fontId="5" fillId="4" borderId="1" xfId="17" applyNumberFormat="1" applyFont="1" applyFill="1" applyBorder="1" applyAlignment="1">
      <alignment horizontal="right" vertical="center"/>
    </xf>
    <xf numFmtId="171" fontId="5" fillId="4" borderId="1" xfId="17" applyNumberFormat="1" applyFont="1" applyFill="1" applyBorder="1" applyAlignment="1">
      <alignment horizontal="right"/>
    </xf>
    <xf numFmtId="171" fontId="5" fillId="4" borderId="1" xfId="7" applyNumberFormat="1" applyFont="1" applyFill="1" applyBorder="1" applyAlignment="1">
      <alignment horizontal="right" wrapText="1"/>
    </xf>
    <xf numFmtId="171" fontId="5" fillId="4" borderId="1" xfId="1" applyNumberFormat="1" applyFont="1" applyFill="1" applyBorder="1" applyAlignment="1">
      <alignment horizontal="right" wrapText="1"/>
    </xf>
    <xf numFmtId="10" fontId="5" fillId="4" borderId="1" xfId="17" applyNumberFormat="1" applyFont="1" applyFill="1" applyBorder="1" applyAlignment="1">
      <alignment horizontal="right" vertical="center" wrapText="1"/>
    </xf>
    <xf numFmtId="171" fontId="5" fillId="4" borderId="1" xfId="17" applyNumberFormat="1" applyFont="1" applyFill="1" applyBorder="1" applyAlignment="1">
      <alignment horizontal="right" vertical="center" wrapText="1"/>
    </xf>
    <xf numFmtId="168" fontId="5" fillId="4" borderId="1" xfId="7" applyNumberFormat="1" applyFont="1" applyFill="1" applyBorder="1" applyAlignment="1">
      <alignment wrapText="1"/>
    </xf>
    <xf numFmtId="10" fontId="5" fillId="4" borderId="1" xfId="1" applyNumberFormat="1" applyFont="1" applyFill="1" applyBorder="1" applyAlignment="1">
      <alignment vertical="center" wrapText="1"/>
    </xf>
    <xf numFmtId="171" fontId="5" fillId="4" borderId="1" xfId="1" applyNumberFormat="1" applyFont="1" applyFill="1" applyBorder="1" applyAlignment="1">
      <alignment horizontal="center" vertical="center" wrapText="1"/>
    </xf>
    <xf numFmtId="171" fontId="5" fillId="4" borderId="1" xfId="1" applyNumberFormat="1" applyFont="1" applyFill="1" applyBorder="1" applyAlignment="1">
      <alignment wrapText="1"/>
    </xf>
    <xf numFmtId="171" fontId="5" fillId="4" borderId="1" xfId="17" applyNumberFormat="1" applyFont="1" applyFill="1" applyBorder="1" applyAlignment="1">
      <alignment vertical="center" wrapText="1"/>
    </xf>
    <xf numFmtId="49" fontId="6" fillId="4" borderId="6" xfId="17" applyNumberFormat="1" applyFont="1" applyFill="1" applyBorder="1" applyAlignment="1">
      <alignment vertical="center"/>
    </xf>
    <xf numFmtId="167" fontId="6" fillId="4" borderId="15" xfId="1" applyNumberFormat="1" applyFont="1" applyFill="1" applyBorder="1" applyAlignment="1">
      <alignment horizontal="right" vertical="center" wrapText="1"/>
    </xf>
    <xf numFmtId="171" fontId="5" fillId="4" borderId="1" xfId="7" applyNumberFormat="1" applyFont="1" applyFill="1" applyBorder="1" applyAlignment="1">
      <alignment vertical="center" wrapText="1"/>
    </xf>
    <xf numFmtId="168" fontId="5" fillId="5" borderId="1" xfId="7" applyNumberFormat="1" applyFont="1" applyFill="1" applyBorder="1" applyAlignment="1">
      <alignment horizontal="right" vertical="center" wrapText="1"/>
    </xf>
    <xf numFmtId="166" fontId="5" fillId="5" borderId="1" xfId="1" applyFont="1" applyFill="1" applyBorder="1" applyAlignment="1">
      <alignment horizontal="right" wrapText="1"/>
    </xf>
    <xf numFmtId="49" fontId="6" fillId="5" borderId="13" xfId="17" applyNumberFormat="1" applyFont="1" applyFill="1" applyBorder="1" applyAlignment="1">
      <alignment horizontal="right"/>
    </xf>
    <xf numFmtId="167" fontId="6" fillId="5" borderId="11" xfId="1" applyNumberFormat="1" applyFont="1" applyFill="1" applyBorder="1" applyAlignment="1">
      <alignment horizontal="right" wrapText="1"/>
    </xf>
    <xf numFmtId="171" fontId="5" fillId="5" borderId="1" xfId="7" applyNumberFormat="1" applyFont="1" applyFill="1" applyBorder="1" applyAlignment="1">
      <alignment wrapText="1"/>
    </xf>
    <xf numFmtId="171" fontId="5" fillId="5" borderId="1" xfId="1" applyNumberFormat="1" applyFont="1" applyFill="1" applyBorder="1" applyAlignment="1">
      <alignment wrapText="1"/>
    </xf>
    <xf numFmtId="171" fontId="5" fillId="5" borderId="1" xfId="17" applyNumberFormat="1" applyFont="1" applyFill="1" applyBorder="1" applyAlignment="1">
      <alignment vertical="center" wrapText="1"/>
    </xf>
    <xf numFmtId="171" fontId="5" fillId="5" borderId="1" xfId="17" applyNumberFormat="1" applyFont="1" applyFill="1" applyBorder="1"/>
    <xf numFmtId="171" fontId="5" fillId="5" borderId="1" xfId="1" applyNumberFormat="1" applyFont="1" applyFill="1" applyBorder="1" applyAlignment="1">
      <alignment vertical="center" wrapText="1"/>
    </xf>
    <xf numFmtId="171" fontId="5" fillId="5" borderId="1" xfId="7" applyNumberFormat="1" applyFont="1" applyFill="1" applyBorder="1" applyAlignment="1">
      <alignment vertical="center" wrapText="1"/>
    </xf>
    <xf numFmtId="49" fontId="6" fillId="5" borderId="13" xfId="17" applyNumberFormat="1" applyFont="1" applyFill="1" applyBorder="1" applyAlignment="1">
      <alignment vertical="center"/>
    </xf>
    <xf numFmtId="167" fontId="6" fillId="5" borderId="11" xfId="1" applyNumberFormat="1" applyFont="1" applyFill="1" applyBorder="1" applyAlignment="1">
      <alignment horizontal="right" vertical="center" wrapText="1"/>
    </xf>
    <xf numFmtId="168" fontId="5" fillId="5" borderId="1" xfId="7" applyNumberFormat="1" applyFont="1" applyFill="1" applyBorder="1" applyAlignment="1">
      <alignment wrapText="1"/>
    </xf>
    <xf numFmtId="171" fontId="5" fillId="3" borderId="1" xfId="17" applyNumberFormat="1" applyFont="1" applyFill="1" applyBorder="1" applyAlignment="1">
      <alignment vertical="center"/>
    </xf>
    <xf numFmtId="166" fontId="5" fillId="5" borderId="1" xfId="1" applyFont="1" applyFill="1" applyBorder="1" applyAlignment="1">
      <alignment vertical="center" wrapText="1"/>
    </xf>
    <xf numFmtId="0" fontId="0" fillId="0" borderId="0" xfId="0" applyAlignment="1">
      <alignment horizontal="center"/>
    </xf>
    <xf numFmtId="0" fontId="6" fillId="3" borderId="0" xfId="17" applyFont="1" applyFill="1" applyBorder="1" applyAlignment="1">
      <alignment horizontal="right" vertical="top"/>
    </xf>
    <xf numFmtId="0" fontId="6" fillId="3" borderId="4" xfId="17" applyFont="1" applyFill="1" applyBorder="1" applyAlignment="1">
      <alignment horizontal="right" vertical="top"/>
    </xf>
    <xf numFmtId="0" fontId="6" fillId="3" borderId="0" xfId="17" applyFont="1" applyFill="1" applyBorder="1" applyAlignment="1">
      <alignment horizontal="left" vertical="top"/>
    </xf>
    <xf numFmtId="0" fontId="5" fillId="3" borderId="4" xfId="17" applyFont="1" applyFill="1" applyBorder="1" applyAlignment="1">
      <alignment horizontal="center" vertical="center"/>
    </xf>
    <xf numFmtId="0" fontId="6" fillId="3" borderId="2" xfId="17" applyFont="1" applyFill="1" applyBorder="1" applyAlignment="1">
      <alignment horizontal="left" vertical="center" wrapText="1"/>
    </xf>
    <xf numFmtId="0" fontId="6" fillId="3" borderId="0" xfId="17" applyFont="1" applyFill="1" applyBorder="1" applyAlignment="1">
      <alignment horizontal="left" vertical="center" wrapText="1"/>
    </xf>
    <xf numFmtId="0" fontId="6" fillId="3" borderId="5" xfId="17" applyFont="1" applyFill="1" applyBorder="1" applyAlignment="1">
      <alignment horizontal="left" vertical="center" wrapText="1"/>
    </xf>
    <xf numFmtId="0" fontId="6" fillId="3" borderId="4" xfId="17" applyFont="1" applyFill="1" applyBorder="1" applyAlignment="1">
      <alignment horizontal="left" vertical="center" wrapText="1"/>
    </xf>
    <xf numFmtId="0" fontId="6" fillId="3" borderId="7" xfId="17" applyFont="1" applyFill="1" applyBorder="1" applyAlignment="1">
      <alignment horizontal="center" vertical="top"/>
    </xf>
    <xf numFmtId="0" fontId="6" fillId="3" borderId="17" xfId="17" applyFont="1" applyFill="1" applyBorder="1" applyAlignment="1">
      <alignment horizontal="center" vertical="top"/>
    </xf>
    <xf numFmtId="0" fontId="6" fillId="3" borderId="16" xfId="17" applyFont="1" applyFill="1" applyBorder="1" applyAlignment="1">
      <alignment horizontal="center" vertical="top"/>
    </xf>
    <xf numFmtId="0" fontId="6" fillId="3" borderId="8" xfId="17" applyFont="1" applyFill="1" applyBorder="1" applyAlignment="1">
      <alignment horizontal="left" vertical="center"/>
    </xf>
    <xf numFmtId="0" fontId="6" fillId="3" borderId="6" xfId="17" applyFont="1" applyFill="1" applyBorder="1" applyAlignment="1">
      <alignment horizontal="left" vertical="center"/>
    </xf>
    <xf numFmtId="0" fontId="6" fillId="3" borderId="7" xfId="17" applyFont="1" applyFill="1" applyBorder="1" applyAlignment="1">
      <alignment horizontal="right" vertical="top"/>
    </xf>
    <xf numFmtId="0" fontId="6" fillId="3" borderId="17" xfId="17" applyFont="1" applyFill="1" applyBorder="1" applyAlignment="1">
      <alignment horizontal="right" vertical="top"/>
    </xf>
    <xf numFmtId="0" fontId="6" fillId="3" borderId="16" xfId="17" applyFont="1" applyFill="1" applyBorder="1" applyAlignment="1">
      <alignment horizontal="right" vertical="top"/>
    </xf>
    <xf numFmtId="0" fontId="6" fillId="3" borderId="0" xfId="17" applyFont="1" applyFill="1" applyBorder="1" applyAlignment="1">
      <alignment horizontal="right" vertical="center"/>
    </xf>
    <xf numFmtId="0" fontId="6" fillId="3" borderId="0" xfId="17" applyFont="1" applyFill="1" applyAlignment="1">
      <alignment horizontal="right" vertical="center"/>
    </xf>
    <xf numFmtId="0" fontId="6" fillId="3" borderId="7" xfId="17" applyFont="1" applyFill="1" applyBorder="1" applyAlignment="1">
      <alignment horizontal="center" vertical="center" wrapText="1"/>
    </xf>
    <xf numFmtId="0" fontId="6" fillId="3" borderId="17" xfId="17" applyFont="1" applyFill="1" applyBorder="1" applyAlignment="1">
      <alignment horizontal="center" vertical="center" wrapText="1"/>
    </xf>
    <xf numFmtId="0" fontId="6" fillId="3" borderId="16" xfId="17" applyFont="1" applyFill="1" applyBorder="1" applyAlignment="1">
      <alignment horizontal="center" vertical="center" wrapText="1"/>
    </xf>
    <xf numFmtId="0" fontId="6" fillId="0" borderId="0" xfId="17" applyFont="1" applyAlignment="1">
      <alignment horizontal="right" vertical="center"/>
    </xf>
    <xf numFmtId="0" fontId="6" fillId="0" borderId="7" xfId="17" applyFont="1" applyBorder="1" applyAlignment="1">
      <alignment horizontal="center" vertical="center" wrapText="1"/>
    </xf>
    <xf numFmtId="0" fontId="6" fillId="0" borderId="17" xfId="17" applyFont="1" applyBorder="1" applyAlignment="1">
      <alignment horizontal="center" vertical="center" wrapText="1"/>
    </xf>
    <xf numFmtId="0" fontId="6" fillId="0" borderId="16" xfId="17" applyFont="1" applyBorder="1" applyAlignment="1">
      <alignment horizontal="center" vertical="center" wrapText="1"/>
    </xf>
    <xf numFmtId="0" fontId="6" fillId="0" borderId="8" xfId="17" applyFont="1" applyBorder="1" applyAlignment="1">
      <alignment horizontal="left" vertical="center"/>
    </xf>
    <xf numFmtId="0" fontId="6" fillId="0" borderId="6" xfId="17" applyFont="1" applyBorder="1" applyAlignment="1">
      <alignment horizontal="left" vertical="center"/>
    </xf>
    <xf numFmtId="0" fontId="6" fillId="0" borderId="2" xfId="17" applyFont="1" applyBorder="1" applyAlignment="1">
      <alignment horizontal="left" vertical="center" wrapText="1"/>
    </xf>
    <xf numFmtId="0" fontId="6" fillId="0" borderId="0" xfId="17" applyFont="1" applyBorder="1" applyAlignment="1">
      <alignment horizontal="left" vertical="center" wrapText="1"/>
    </xf>
    <xf numFmtId="0" fontId="6" fillId="0" borderId="5" xfId="17" applyFont="1" applyBorder="1" applyAlignment="1">
      <alignment horizontal="left" vertical="center" wrapText="1"/>
    </xf>
    <xf numFmtId="0" fontId="6" fillId="0" borderId="4" xfId="17" applyFont="1" applyBorder="1" applyAlignment="1">
      <alignment horizontal="left" vertical="center" wrapText="1"/>
    </xf>
    <xf numFmtId="0" fontId="6" fillId="3" borderId="7" xfId="17" applyFont="1" applyFill="1" applyBorder="1" applyAlignment="1">
      <alignment horizontal="center" vertical="top" wrapText="1"/>
    </xf>
    <xf numFmtId="0" fontId="6" fillId="3" borderId="17" xfId="17" applyFont="1" applyFill="1" applyBorder="1" applyAlignment="1">
      <alignment horizontal="center" vertical="top" wrapText="1"/>
    </xf>
    <xf numFmtId="0" fontId="6" fillId="3" borderId="16" xfId="17" applyFont="1" applyFill="1" applyBorder="1" applyAlignment="1">
      <alignment horizontal="center" vertical="top" wrapText="1"/>
    </xf>
    <xf numFmtId="0" fontId="6" fillId="3" borderId="8" xfId="17" applyFont="1" applyFill="1" applyBorder="1" applyAlignment="1">
      <alignment horizontal="left" vertical="center" wrapText="1"/>
    </xf>
    <xf numFmtId="0" fontId="6" fillId="3" borderId="6" xfId="17" applyFont="1" applyFill="1" applyBorder="1" applyAlignment="1">
      <alignment horizontal="left" vertical="center" wrapText="1"/>
    </xf>
    <xf numFmtId="0" fontId="6" fillId="3" borderId="0" xfId="17" applyFont="1" applyFill="1" applyBorder="1" applyAlignment="1">
      <alignment horizontal="right" vertical="center" wrapText="1"/>
    </xf>
    <xf numFmtId="0" fontId="6" fillId="3" borderId="0" xfId="17" applyFont="1" applyFill="1" applyBorder="1" applyAlignment="1">
      <alignment horizontal="center" vertical="center" wrapText="1"/>
    </xf>
    <xf numFmtId="0" fontId="6" fillId="3" borderId="0" xfId="17" applyFont="1" applyFill="1" applyBorder="1" applyAlignment="1">
      <alignment horizontal="center" vertical="top" wrapText="1"/>
    </xf>
    <xf numFmtId="49" fontId="6" fillId="3" borderId="2" xfId="17" applyNumberFormat="1" applyFont="1" applyFill="1" applyBorder="1" applyAlignment="1">
      <alignment horizontal="left" vertical="center" wrapText="1"/>
    </xf>
    <xf numFmtId="0" fontId="6" fillId="3" borderId="0" xfId="17" applyFont="1" applyFill="1" applyAlignment="1">
      <alignment horizontal="left" vertical="center" wrapText="1"/>
    </xf>
    <xf numFmtId="0" fontId="6" fillId="0" borderId="0" xfId="17" applyFont="1" applyBorder="1" applyAlignment="1">
      <alignment horizontal="left" vertical="center"/>
    </xf>
    <xf numFmtId="0" fontId="6" fillId="0" borderId="0" xfId="17" applyFont="1" applyBorder="1" applyAlignment="1">
      <alignment horizontal="right" vertical="top"/>
    </xf>
    <xf numFmtId="0" fontId="5" fillId="3" borderId="0" xfId="17" applyFill="1" applyBorder="1" applyAlignment="1">
      <alignment horizontal="center" vertical="center"/>
    </xf>
    <xf numFmtId="49" fontId="6" fillId="3" borderId="2" xfId="17" applyNumberFormat="1" applyFont="1" applyFill="1" applyBorder="1" applyAlignment="1">
      <alignment horizontal="left" vertical="center"/>
    </xf>
    <xf numFmtId="0" fontId="6" fillId="3" borderId="0" xfId="17" applyFont="1" applyFill="1" applyAlignment="1">
      <alignment horizontal="left" vertical="center"/>
    </xf>
    <xf numFmtId="0" fontId="6" fillId="3" borderId="2" xfId="17" applyFont="1" applyFill="1" applyBorder="1" applyAlignment="1">
      <alignment horizontal="left" vertical="center"/>
    </xf>
    <xf numFmtId="0" fontId="6" fillId="3" borderId="5" xfId="17" applyFont="1" applyFill="1" applyBorder="1" applyAlignment="1">
      <alignment horizontal="left" vertical="center"/>
    </xf>
    <xf numFmtId="0" fontId="6" fillId="3" borderId="4" xfId="17" applyFont="1" applyFill="1" applyBorder="1" applyAlignment="1">
      <alignment horizontal="left" vertical="center"/>
    </xf>
    <xf numFmtId="0" fontId="6" fillId="3" borderId="7" xfId="17" applyFont="1" applyFill="1" applyBorder="1" applyAlignment="1">
      <alignment horizontal="center" vertical="center"/>
    </xf>
    <xf numFmtId="0" fontId="6" fillId="3" borderId="17" xfId="17" applyFont="1" applyFill="1" applyBorder="1" applyAlignment="1">
      <alignment horizontal="center" vertical="center"/>
    </xf>
    <xf numFmtId="0" fontId="6" fillId="3" borderId="16" xfId="17" applyFont="1" applyFill="1" applyBorder="1" applyAlignment="1">
      <alignment horizontal="center" vertical="center"/>
    </xf>
    <xf numFmtId="49" fontId="6" fillId="0" borderId="0" xfId="17" applyNumberFormat="1" applyFont="1" applyAlignment="1">
      <alignment horizontal="right" vertical="center"/>
    </xf>
    <xf numFmtId="0" fontId="6" fillId="3" borderId="0" xfId="17" applyFont="1" applyFill="1" applyBorder="1" applyAlignment="1">
      <alignment horizontal="left" vertical="center"/>
    </xf>
    <xf numFmtId="0" fontId="6" fillId="0" borderId="0" xfId="17" applyFont="1" applyBorder="1" applyAlignment="1">
      <alignment horizontal="right" vertical="center"/>
    </xf>
    <xf numFmtId="0" fontId="6" fillId="0" borderId="17" xfId="17" applyFont="1" applyBorder="1" applyAlignment="1">
      <alignment horizontal="center" vertical="top"/>
    </xf>
    <xf numFmtId="0" fontId="6" fillId="0" borderId="16" xfId="17" applyFont="1" applyBorder="1" applyAlignment="1">
      <alignment horizontal="center" vertical="top"/>
    </xf>
    <xf numFmtId="49" fontId="6" fillId="0" borderId="12" xfId="17" applyNumberFormat="1" applyFont="1" applyBorder="1" applyAlignment="1">
      <alignment horizontal="center" vertical="center"/>
    </xf>
    <xf numFmtId="49" fontId="6" fillId="0" borderId="13" xfId="17" applyNumberFormat="1" applyFont="1" applyBorder="1" applyAlignment="1">
      <alignment horizontal="center" vertical="center"/>
    </xf>
    <xf numFmtId="49" fontId="6" fillId="0" borderId="18" xfId="17" applyNumberFormat="1" applyFont="1" applyBorder="1" applyAlignment="1">
      <alignment horizontal="center" vertical="center"/>
    </xf>
    <xf numFmtId="0" fontId="6" fillId="0" borderId="12" xfId="17" applyFont="1" applyBorder="1" applyAlignment="1">
      <alignment horizontal="center" vertical="center" wrapText="1"/>
    </xf>
    <xf numFmtId="0" fontId="6" fillId="0" borderId="13" xfId="17" applyFont="1" applyBorder="1" applyAlignment="1">
      <alignment horizontal="center" vertical="center" wrapText="1"/>
    </xf>
    <xf numFmtId="0" fontId="6" fillId="0" borderId="18" xfId="17" applyFont="1" applyBorder="1" applyAlignment="1">
      <alignment horizontal="center" vertical="center" wrapText="1"/>
    </xf>
    <xf numFmtId="0" fontId="6" fillId="0" borderId="0" xfId="17" applyFont="1" applyBorder="1" applyAlignment="1">
      <alignment horizontal="center" vertical="center" wrapText="1"/>
    </xf>
    <xf numFmtId="0" fontId="5" fillId="0" borderId="2" xfId="17" applyNumberFormat="1" applyBorder="1" applyAlignment="1">
      <alignment horizontal="left" vertical="center" wrapText="1"/>
    </xf>
    <xf numFmtId="0" fontId="5" fillId="0" borderId="0" xfId="17" applyNumberFormat="1" applyBorder="1" applyAlignment="1">
      <alignment horizontal="left" vertical="center" wrapText="1"/>
    </xf>
    <xf numFmtId="0" fontId="5" fillId="0" borderId="17" xfId="17" applyNumberFormat="1" applyBorder="1" applyAlignment="1">
      <alignment horizontal="left" vertical="center" wrapText="1"/>
    </xf>
    <xf numFmtId="171" fontId="6" fillId="0" borderId="0" xfId="17" applyNumberFormat="1" applyFont="1" applyBorder="1" applyAlignment="1">
      <alignment horizontal="center" vertical="center" wrapText="1"/>
    </xf>
    <xf numFmtId="171" fontId="6" fillId="0" borderId="17" xfId="17" applyNumberFormat="1" applyFont="1" applyBorder="1" applyAlignment="1">
      <alignment horizontal="center" vertical="center" wrapText="1"/>
    </xf>
    <xf numFmtId="0" fontId="5" fillId="0" borderId="8" xfId="17" applyNumberFormat="1" applyBorder="1" applyAlignment="1">
      <alignment horizontal="left" vertical="center" wrapText="1"/>
    </xf>
    <xf numFmtId="0" fontId="5" fillId="0" borderId="6" xfId="17" applyNumberFormat="1" applyBorder="1" applyAlignment="1">
      <alignment horizontal="left" vertical="center" wrapText="1"/>
    </xf>
    <xf numFmtId="0" fontId="5" fillId="0" borderId="7" xfId="17" applyNumberFormat="1" applyBorder="1" applyAlignment="1">
      <alignment horizontal="left" vertical="center" wrapText="1"/>
    </xf>
    <xf numFmtId="171" fontId="6" fillId="0" borderId="6" xfId="17" applyNumberFormat="1" applyFont="1" applyBorder="1" applyAlignment="1">
      <alignment horizontal="center" vertical="center" wrapText="1"/>
    </xf>
    <xf numFmtId="171" fontId="6" fillId="0" borderId="7" xfId="17" applyNumberFormat="1" applyFont="1" applyBorder="1" applyAlignment="1">
      <alignment horizontal="center" vertical="center" wrapText="1"/>
    </xf>
    <xf numFmtId="0" fontId="6" fillId="0" borderId="12" xfId="17" applyFont="1" applyBorder="1" applyAlignment="1">
      <alignment horizontal="left" vertical="center"/>
    </xf>
    <xf numFmtId="0" fontId="6" fillId="0" borderId="13" xfId="17" applyFont="1" applyBorder="1" applyAlignment="1">
      <alignment horizontal="left" vertical="center"/>
    </xf>
    <xf numFmtId="167" fontId="6" fillId="0" borderId="12" xfId="1" applyNumberFormat="1" applyFont="1" applyBorder="1" applyAlignment="1">
      <alignment horizontal="right" vertical="center" wrapText="1"/>
    </xf>
    <xf numFmtId="167" fontId="6" fillId="0" borderId="18" xfId="1" applyNumberFormat="1" applyFont="1" applyBorder="1" applyAlignment="1">
      <alignment horizontal="right" vertical="center" wrapText="1"/>
    </xf>
    <xf numFmtId="0" fontId="6" fillId="3" borderId="0" xfId="17" applyFont="1" applyFill="1" applyAlignment="1">
      <alignment horizontal="left" vertical="top"/>
    </xf>
    <xf numFmtId="0" fontId="6" fillId="3" borderId="0" xfId="17" applyFont="1" applyFill="1" applyAlignment="1">
      <alignment horizontal="right" vertical="top"/>
    </xf>
    <xf numFmtId="0" fontId="5" fillId="3" borderId="4" xfId="17" applyFill="1" applyBorder="1" applyAlignment="1">
      <alignment horizontal="center" vertical="center"/>
    </xf>
    <xf numFmtId="49" fontId="6" fillId="0" borderId="2" xfId="17" applyNumberFormat="1" applyFont="1" applyBorder="1" applyAlignment="1">
      <alignment horizontal="left" vertical="center" wrapText="1"/>
    </xf>
    <xf numFmtId="0" fontId="6" fillId="0" borderId="0" xfId="17" applyFont="1" applyAlignment="1">
      <alignment horizontal="left" vertical="center" wrapText="1"/>
    </xf>
    <xf numFmtId="0" fontId="6" fillId="0" borderId="7" xfId="17" applyFont="1" applyBorder="1" applyAlignment="1">
      <alignment horizontal="center" vertical="top"/>
    </xf>
    <xf numFmtId="175" fontId="6" fillId="0" borderId="6" xfId="17" applyNumberFormat="1" applyFont="1" applyBorder="1" applyAlignment="1">
      <alignment horizontal="center" vertical="center" wrapText="1"/>
    </xf>
    <xf numFmtId="175" fontId="6" fillId="0" borderId="7" xfId="17" applyNumberFormat="1" applyFont="1" applyBorder="1" applyAlignment="1">
      <alignment horizontal="center" vertical="center" wrapText="1"/>
    </xf>
    <xf numFmtId="175" fontId="6" fillId="0" borderId="0" xfId="17" applyNumberFormat="1" applyFont="1" applyBorder="1" applyAlignment="1">
      <alignment horizontal="center" vertical="center" wrapText="1"/>
    </xf>
    <xf numFmtId="175" fontId="6" fillId="0" borderId="17" xfId="17" applyNumberFormat="1" applyFont="1" applyBorder="1" applyAlignment="1">
      <alignment horizontal="center" vertical="center" wrapText="1"/>
    </xf>
    <xf numFmtId="49" fontId="6" fillId="3" borderId="0" xfId="17" applyNumberFormat="1" applyFont="1" applyFill="1" applyAlignment="1">
      <alignment horizontal="right" vertical="center"/>
    </xf>
    <xf numFmtId="0" fontId="6" fillId="3" borderId="12" xfId="17" applyFont="1" applyFill="1" applyBorder="1" applyAlignment="1">
      <alignment horizontal="left"/>
    </xf>
    <xf numFmtId="0" fontId="6" fillId="3" borderId="13" xfId="17" applyFont="1" applyFill="1" applyBorder="1" applyAlignment="1">
      <alignment horizontal="left"/>
    </xf>
    <xf numFmtId="0" fontId="6" fillId="3" borderId="18" xfId="17" applyFont="1" applyFill="1" applyBorder="1" applyAlignment="1">
      <alignment horizontal="left"/>
    </xf>
    <xf numFmtId="44" fontId="6" fillId="0" borderId="8" xfId="1" applyNumberFormat="1" applyFont="1" applyBorder="1" applyAlignment="1">
      <alignment horizontal="center" vertical="center" wrapText="1"/>
    </xf>
    <xf numFmtId="44" fontId="6" fillId="0" borderId="7" xfId="1" applyNumberFormat="1" applyFont="1" applyBorder="1" applyAlignment="1">
      <alignment horizontal="center" vertical="center" wrapText="1"/>
    </xf>
    <xf numFmtId="0" fontId="5" fillId="0" borderId="5" xfId="17" applyNumberFormat="1" applyBorder="1" applyAlignment="1">
      <alignment horizontal="left" vertical="center" wrapText="1"/>
    </xf>
    <xf numFmtId="0" fontId="5" fillId="0" borderId="4" xfId="17" applyNumberFormat="1" applyBorder="1" applyAlignment="1">
      <alignment horizontal="left" vertical="center" wrapText="1"/>
    </xf>
    <xf numFmtId="0" fontId="5" fillId="0" borderId="16" xfId="17" applyNumberFormat="1" applyBorder="1" applyAlignment="1">
      <alignment horizontal="left" vertical="center" wrapText="1"/>
    </xf>
    <xf numFmtId="0" fontId="6" fillId="0" borderId="4" xfId="17" applyFont="1" applyBorder="1" applyAlignment="1">
      <alignment horizontal="center" vertical="center" wrapText="1"/>
    </xf>
    <xf numFmtId="0" fontId="6" fillId="0" borderId="7" xfId="17" applyFont="1" applyBorder="1" applyAlignment="1">
      <alignment horizontal="right" vertical="top"/>
    </xf>
    <xf numFmtId="0" fontId="6" fillId="0" borderId="17" xfId="17" applyFont="1" applyBorder="1" applyAlignment="1">
      <alignment horizontal="right" vertical="top"/>
    </xf>
    <xf numFmtId="0" fontId="6" fillId="0" borderId="16" xfId="17" applyFont="1" applyBorder="1" applyAlignment="1">
      <alignment horizontal="right" vertical="top"/>
    </xf>
    <xf numFmtId="0" fontId="6" fillId="0" borderId="0" xfId="17" applyFont="1" applyBorder="1" applyAlignment="1">
      <alignment horizontal="left" vertical="top"/>
    </xf>
    <xf numFmtId="0" fontId="6" fillId="0" borderId="4" xfId="17" applyFont="1" applyBorder="1" applyAlignment="1">
      <alignment horizontal="right" vertical="top"/>
    </xf>
    <xf numFmtId="0" fontId="5" fillId="0" borderId="4" xfId="17" applyFont="1" applyBorder="1" applyAlignment="1">
      <alignment horizontal="center" vertical="center"/>
    </xf>
    <xf numFmtId="44" fontId="6" fillId="0" borderId="6" xfId="1" applyNumberFormat="1" applyFont="1" applyBorder="1" applyAlignment="1">
      <alignment horizontal="center" vertical="center" wrapText="1"/>
    </xf>
    <xf numFmtId="0" fontId="6" fillId="0" borderId="12" xfId="17" applyNumberFormat="1" applyFont="1" applyBorder="1" applyAlignment="1">
      <alignment horizontal="center" vertical="center" wrapText="1"/>
    </xf>
    <xf numFmtId="0" fontId="6" fillId="0" borderId="13" xfId="17" applyNumberFormat="1" applyFont="1" applyBorder="1" applyAlignment="1">
      <alignment horizontal="center" vertical="center" wrapText="1"/>
    </xf>
    <xf numFmtId="0" fontId="6" fillId="0" borderId="18" xfId="17" applyNumberFormat="1" applyFont="1" applyBorder="1" applyAlignment="1">
      <alignment horizontal="center" vertical="center" wrapText="1"/>
    </xf>
    <xf numFmtId="49" fontId="5" fillId="0" borderId="2" xfId="17" applyNumberFormat="1" applyBorder="1" applyAlignment="1">
      <alignment horizontal="left" vertical="center" wrapText="1"/>
    </xf>
    <xf numFmtId="44" fontId="6" fillId="0" borderId="6" xfId="17" applyNumberFormat="1" applyFont="1" applyBorder="1" applyAlignment="1">
      <alignment horizontal="center" vertical="center" wrapText="1"/>
    </xf>
    <xf numFmtId="44" fontId="6" fillId="0" borderId="7" xfId="17" applyNumberFormat="1" applyFont="1" applyBorder="1" applyAlignment="1">
      <alignment horizontal="center" vertical="center" wrapText="1"/>
    </xf>
    <xf numFmtId="44" fontId="6" fillId="0" borderId="0" xfId="17" applyNumberFormat="1" applyFont="1" applyBorder="1" applyAlignment="1">
      <alignment horizontal="center" vertical="center" wrapText="1"/>
    </xf>
    <xf numFmtId="44" fontId="6" fillId="0" borderId="17" xfId="17" applyNumberFormat="1" applyFont="1" applyBorder="1" applyAlignment="1">
      <alignment horizontal="center" vertical="center" wrapText="1"/>
    </xf>
    <xf numFmtId="0" fontId="5" fillId="0" borderId="12" xfId="17" applyFont="1" applyBorder="1" applyAlignment="1">
      <alignment horizontal="left" vertical="center"/>
    </xf>
    <xf numFmtId="0" fontId="5" fillId="0" borderId="13" xfId="17" applyFont="1" applyBorder="1" applyAlignment="1">
      <alignment horizontal="left" vertical="center"/>
    </xf>
    <xf numFmtId="167" fontId="5" fillId="0" borderId="12" xfId="1" applyNumberFormat="1" applyFont="1" applyBorder="1" applyAlignment="1">
      <alignment horizontal="right" vertical="center" wrapText="1"/>
    </xf>
    <xf numFmtId="167" fontId="5" fillId="0" borderId="18" xfId="1" applyNumberFormat="1" applyFont="1" applyBorder="1" applyAlignment="1">
      <alignment horizontal="right" vertical="center" wrapText="1"/>
    </xf>
    <xf numFmtId="0" fontId="17" fillId="0" borderId="0" xfId="17" applyFont="1" applyAlignment="1">
      <alignment horizontal="left" vertical="center" wrapText="1"/>
    </xf>
    <xf numFmtId="0" fontId="18" fillId="0" borderId="0" xfId="17" applyFont="1" applyAlignment="1">
      <alignment horizontal="center" vertical="center"/>
    </xf>
    <xf numFmtId="0" fontId="19" fillId="0" borderId="0" xfId="17" applyFont="1" applyAlignment="1">
      <alignment horizontal="center" vertical="center" wrapText="1"/>
    </xf>
    <xf numFmtId="9" fontId="5" fillId="0" borderId="0" xfId="17" applyNumberFormat="1" applyFont="1" applyAlignment="1">
      <alignment horizontal="right" vertical="center"/>
    </xf>
  </cellXfs>
  <cellStyles count="28">
    <cellStyle name="A_Amount" xfId="11" xr:uid="{00000000-0005-0000-0000-000000000000}"/>
    <cellStyle name="Comma" xfId="1" builtinId="3"/>
    <cellStyle name="Comma 13" xfId="21" xr:uid="{00000000-0005-0000-0000-000002000000}"/>
    <cellStyle name="Comma 2" xfId="14" xr:uid="{00000000-0005-0000-0000-000003000000}"/>
    <cellStyle name="Comma 2 2" xfId="16" xr:uid="{00000000-0005-0000-0000-000004000000}"/>
    <cellStyle name="Comma 2 2 2" xfId="18" xr:uid="{00000000-0005-0000-0000-000005000000}"/>
    <cellStyle name="Comma 3" xfId="15" xr:uid="{00000000-0005-0000-0000-000006000000}"/>
    <cellStyle name="Comma 3 2" xfId="19" xr:uid="{00000000-0005-0000-0000-000007000000}"/>
    <cellStyle name="Comma0" xfId="2" xr:uid="{00000000-0005-0000-0000-000008000000}"/>
    <cellStyle name="Currency" xfId="3" builtinId="4"/>
    <cellStyle name="Currency 2" xfId="4" xr:uid="{00000000-0005-0000-0000-00000A000000}"/>
    <cellStyle name="Currency 2 2" xfId="23" xr:uid="{61B89A52-1E64-4C06-97C7-490C83149D68}"/>
    <cellStyle name="Normal" xfId="0" builtinId="0"/>
    <cellStyle name="Normal 10" xfId="10" xr:uid="{00000000-0005-0000-0000-00000C000000}"/>
    <cellStyle name="Normal 13" xfId="17" xr:uid="{00000000-0005-0000-0000-00000D000000}"/>
    <cellStyle name="Normal 18" xfId="20" xr:uid="{00000000-0005-0000-0000-00000E000000}"/>
    <cellStyle name="Normal 2" xfId="5" xr:uid="{00000000-0005-0000-0000-00000F000000}"/>
    <cellStyle name="Normal 2 2" xfId="12" xr:uid="{00000000-0005-0000-0000-000010000000}"/>
    <cellStyle name="Normal 2 3" xfId="13" xr:uid="{00000000-0005-0000-0000-000011000000}"/>
    <cellStyle name="Normal 3" xfId="25" xr:uid="{ECD17F47-0909-43B9-9E0B-D87E5AB9DBF3}"/>
    <cellStyle name="Normal 4" xfId="8" xr:uid="{00000000-0005-0000-0000-000012000000}"/>
    <cellStyle name="Normal 4 2" xfId="24" xr:uid="{4174541D-E1E9-47B9-8EB3-B92607C33DE2}"/>
    <cellStyle name="Normal 5" xfId="22" xr:uid="{00000000-0005-0000-0000-000013000000}"/>
    <cellStyle name="Normal 6" xfId="26" xr:uid="{155828A7-5095-454A-B782-A921F69C1CC8}"/>
    <cellStyle name="OPSKRIF" xfId="6" xr:uid="{00000000-0005-0000-0000-000015000000}"/>
    <cellStyle name="or" xfId="9" xr:uid="{00000000-0005-0000-0000-000016000000}"/>
    <cellStyle name="Percent" xfId="7" builtinId="5"/>
    <cellStyle name="Percent 2" xfId="27" xr:uid="{C9853B15-46FC-415E-8A17-3B2C1A6A3677}"/>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COS/Desktop/ILIFA/DOT%20Projects/Rehab%20Projects/P7-4/BOQ%20P7-4%20Rehab%20-Asphalt%2040mm%20Overlay%20sections%20Rev%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OORA/AppData/Local/Microsoft/Windows/INetCache/Content.Outlook/JBWI7LRL/BOQ%20Frame%20wor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eau/Desktop/COTO/COTO/COTO/BOQ%20Frame%20work%20Combined%20Chapte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eau/Desktop/USB-NEW/D1001/Final%20Document%20and%20Supports/D1001%20DRAFT%20%20BOQ%20%20COTO%20KKN-%20Master%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iphelele/Desktop/Working%20Projects/19018%20-%20D59/BOQ%20Frame%20work%20Combined%20Chapters_D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eau/Desktop/USB-NEW/D59/BOQ%20Frame%20work%20Combined%20Chapters_D59_B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iphelele/Desktop/Working%20Projects/Library/COTO%20October%202020/COTO/BOQ%20Frame%20work%20Combined%20Chapte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9/19024%20P8-1/D/Adm/DOC/TD/Rev%200/19024%20P8-1%20Final%20Estimate%20Rev%20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ENGINEERING%20MANAGEMENT%20(Projects)\2017%20Projects\H17%20027%2000%20-%20Dept%20Transport%20-%20Area%20Office%20-%20UNDERBURG\700%20Documentation%20and%20Procurement\Rev%201\BOQ%20L1633%20%20Rev%202%2050-50%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mesvr1\Projects\Users\JACOS\Desktop\Stean%20Laptop\Data\HN-%20Projects\103RT%20-%20P577\00%20Contracts\ZNT%203417-13T%20Bridges%20&amp;%20Roadworks\f)%20Payment\P577-3417%20Payment%20Cert%2028%20rev3a.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ACOS/Desktop/Stean%20Laptop/Data/HN-%20Projects/103RT%20-%20P577/00%20Contracts/ZNT%203417-13T%20Bridges%20&amp;%20Roadworks/f)%20Payment/P577-3417%20Payment%20Cert%2028%20rev3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1200"/>
      <sheetName val="1300"/>
      <sheetName val="1400"/>
      <sheetName val="1500"/>
      <sheetName val="1700"/>
      <sheetName val="3100"/>
      <sheetName val="3300"/>
      <sheetName val="3800"/>
      <sheetName val="3900"/>
      <sheetName val="4100"/>
      <sheetName val="4800"/>
      <sheetName val="5900"/>
      <sheetName val="8100"/>
      <sheetName val="A"/>
      <sheetName val="Sch D"/>
      <sheetName val="D"/>
      <sheetName val="Sch F"/>
      <sheetName val="F"/>
      <sheetName val="Sch G"/>
      <sheetName val="G"/>
      <sheetName val="Summary"/>
      <sheetName val="Labour"/>
      <sheetName val="CPG"/>
      <sheetName val="Calc sheet"/>
      <sheetName val="2100"/>
      <sheetName val="2200"/>
      <sheetName val="2300"/>
      <sheetName val="4200"/>
      <sheetName val="5100"/>
      <sheetName val="5200"/>
      <sheetName val="5400"/>
      <sheetName val="5600"/>
      <sheetName val="5700"/>
      <sheetName val="5800"/>
      <sheetName val="7300"/>
      <sheetName val="Relegated"/>
      <sheetName val="BoQ"/>
      <sheetName val="Calculations"/>
      <sheetName val="6100"/>
      <sheetName val="6200"/>
      <sheetName val="6300"/>
      <sheetName val="6400"/>
      <sheetName val="5500"/>
      <sheetName val="3400"/>
      <sheetName val="3500"/>
      <sheetName val="3600"/>
      <sheetName val="4500"/>
      <sheetName val="4400"/>
    </sheetNames>
    <sheetDataSet>
      <sheetData sheetId="0" refreshError="1">
        <row r="2">
          <cell r="C2" t="str">
            <v>Province of KwaZulu-Natal</v>
          </cell>
        </row>
        <row r="3">
          <cell r="C3" t="str">
            <v>Department of Transport</v>
          </cell>
        </row>
        <row r="5">
          <cell r="C5" t="str">
            <v>ZNQ4198/17T/H/---</v>
          </cell>
        </row>
        <row r="6">
          <cell r="C6" t="str">
            <v>REHABILITATION OF MAIN ROAD P7/4 BETWEEN KM 0.0 TO KM 15.0 AND KM 36.5 TO KM 38.26</v>
          </cell>
        </row>
        <row r="11">
          <cell r="C11">
            <v>37.04</v>
          </cell>
        </row>
        <row r="12">
          <cell r="J12">
            <v>44</v>
          </cell>
        </row>
        <row r="13">
          <cell r="C13">
            <v>296.32</v>
          </cell>
          <cell r="J13">
            <v>46</v>
          </cell>
        </row>
        <row r="14">
          <cell r="J14">
            <v>48</v>
          </cell>
        </row>
        <row r="15">
          <cell r="J15">
            <v>51</v>
          </cell>
        </row>
        <row r="16">
          <cell r="C16">
            <v>18</v>
          </cell>
          <cell r="J16">
            <v>52</v>
          </cell>
        </row>
        <row r="25">
          <cell r="C25">
            <v>16.759999999999998</v>
          </cell>
        </row>
        <row r="27">
          <cell r="C27">
            <v>0.1</v>
          </cell>
        </row>
        <row r="31">
          <cell r="C31">
            <v>24</v>
          </cell>
        </row>
        <row r="38">
          <cell r="E38">
            <v>0.24</v>
          </cell>
        </row>
        <row r="40">
          <cell r="E40">
            <v>7.2</v>
          </cell>
        </row>
        <row r="41">
          <cell r="E41">
            <v>324</v>
          </cell>
        </row>
        <row r="42">
          <cell r="E42">
            <v>324</v>
          </cell>
        </row>
        <row r="43">
          <cell r="E43">
            <v>237</v>
          </cell>
        </row>
        <row r="44">
          <cell r="E44">
            <v>125</v>
          </cell>
        </row>
        <row r="45">
          <cell r="E45">
            <v>74.099999999999994</v>
          </cell>
        </row>
        <row r="46">
          <cell r="E46">
            <v>12.3</v>
          </cell>
        </row>
        <row r="47">
          <cell r="E47">
            <v>4.5999999999999996</v>
          </cell>
        </row>
        <row r="48">
          <cell r="E48">
            <v>47</v>
          </cell>
        </row>
        <row r="49">
          <cell r="E49">
            <v>79</v>
          </cell>
        </row>
        <row r="50">
          <cell r="E50">
            <v>37040</v>
          </cell>
        </row>
        <row r="51">
          <cell r="E51">
            <v>42</v>
          </cell>
        </row>
        <row r="52">
          <cell r="E52">
            <v>111</v>
          </cell>
        </row>
        <row r="53">
          <cell r="E53">
            <v>3.7</v>
          </cell>
        </row>
        <row r="54">
          <cell r="E54">
            <v>3.1</v>
          </cell>
        </row>
        <row r="55">
          <cell r="E55">
            <v>4.9000000000000004</v>
          </cell>
        </row>
        <row r="56">
          <cell r="E56">
            <v>7.4</v>
          </cell>
        </row>
        <row r="57">
          <cell r="E57">
            <v>9.3000000000000007</v>
          </cell>
        </row>
        <row r="58">
          <cell r="E58">
            <v>24.222571428571428</v>
          </cell>
        </row>
        <row r="59">
          <cell r="E59">
            <v>46.7</v>
          </cell>
        </row>
        <row r="60">
          <cell r="E60">
            <v>296</v>
          </cell>
        </row>
        <row r="61">
          <cell r="E61">
            <v>148</v>
          </cell>
        </row>
        <row r="62">
          <cell r="E62">
            <v>45.6</v>
          </cell>
        </row>
        <row r="63">
          <cell r="E63">
            <v>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ZNT 41798 Ori"/>
      <sheetName val="3900z"/>
      <sheetName val="Labour"/>
      <sheetName val="1200 (2)"/>
      <sheetName val="1300"/>
      <sheetName val="1400"/>
      <sheetName val="1500"/>
      <sheetName val="1500 CPG"/>
      <sheetName val="1600"/>
      <sheetName val="1700"/>
      <sheetName val="1700 CPG"/>
      <sheetName val="2100 (2)"/>
      <sheetName val="2200"/>
      <sheetName val="2300 (2)"/>
      <sheetName val="3100"/>
      <sheetName val="3300"/>
      <sheetName val="3400 (2)"/>
      <sheetName val="3500"/>
      <sheetName val="3600"/>
      <sheetName val="3800 (2)"/>
      <sheetName val="3900"/>
      <sheetName val="4100"/>
      <sheetName val="4200 (2)"/>
      <sheetName val="4200"/>
      <sheetName val="4800"/>
      <sheetName val="5100"/>
      <sheetName val="5200"/>
      <sheetName val="5400"/>
      <sheetName val="5500"/>
      <sheetName val="5600"/>
      <sheetName val="5700"/>
      <sheetName val="5800"/>
      <sheetName val="5900"/>
      <sheetName val="6100"/>
      <sheetName val="6200"/>
      <sheetName val="6300"/>
      <sheetName val="6400"/>
      <sheetName val="6600"/>
      <sheetName val="7100"/>
      <sheetName val="7300 (2)"/>
      <sheetName val="8100 (2)"/>
      <sheetName val="9100"/>
      <sheetName val="A"/>
      <sheetName val="Sch D"/>
      <sheetName val="D"/>
      <sheetName val="Sch F"/>
      <sheetName val="F"/>
      <sheetName val="Sch G"/>
      <sheetName val="G"/>
      <sheetName val="Summary"/>
      <sheetName val="CPG"/>
      <sheetName val="Relegated"/>
      <sheetName val="Calc sheet"/>
    </sheetNames>
    <sheetDataSet>
      <sheetData sheetId="0">
        <row r="2">
          <cell r="C2" t="str">
            <v>Province of KwaZulu-Natal</v>
          </cell>
        </row>
        <row r="3">
          <cell r="C3" t="str">
            <v>Department of Transport</v>
          </cell>
        </row>
        <row r="5">
          <cell r="C5" t="str">
            <v>ZNQ4198/436/4431/2020</v>
          </cell>
        </row>
        <row r="6">
          <cell r="C6" t="str">
            <v>PROVISION OF ROUTINE AND SAFETY MAINTENANCE ON VARIOUS ROADS WITHIN THE UNDERBERG ZONE  - HLANGANANI AREA OFFICE</v>
          </cell>
        </row>
        <row r="11">
          <cell r="C11">
            <v>20</v>
          </cell>
        </row>
        <row r="12">
          <cell r="J12" t="e">
            <v>#REF!</v>
          </cell>
        </row>
        <row r="13">
          <cell r="C13">
            <v>160</v>
          </cell>
          <cell r="J13" t="e">
            <v>#REF!</v>
          </cell>
        </row>
        <row r="14">
          <cell r="J14" t="e">
            <v>#REF!</v>
          </cell>
        </row>
        <row r="15">
          <cell r="J15" t="e">
            <v>#REF!</v>
          </cell>
        </row>
        <row r="16">
          <cell r="C16">
            <v>36</v>
          </cell>
          <cell r="J16" t="e">
            <v>#REF!</v>
          </cell>
        </row>
        <row r="25">
          <cell r="C25">
            <v>3.19</v>
          </cell>
        </row>
        <row r="27">
          <cell r="C27">
            <v>0.1</v>
          </cell>
        </row>
        <row r="31">
          <cell r="C31">
            <v>24</v>
          </cell>
        </row>
        <row r="38">
          <cell r="E38">
            <v>0.13</v>
          </cell>
        </row>
        <row r="40">
          <cell r="E40">
            <v>3.9</v>
          </cell>
        </row>
        <row r="41">
          <cell r="E41">
            <v>175</v>
          </cell>
        </row>
        <row r="42">
          <cell r="E42">
            <v>175</v>
          </cell>
        </row>
        <row r="43">
          <cell r="E43">
            <v>128</v>
          </cell>
        </row>
        <row r="44">
          <cell r="E44">
            <v>67</v>
          </cell>
        </row>
        <row r="46">
          <cell r="E46">
            <v>6.7</v>
          </cell>
        </row>
        <row r="50">
          <cell r="E50">
            <v>20000</v>
          </cell>
        </row>
        <row r="51">
          <cell r="E51">
            <v>23</v>
          </cell>
        </row>
        <row r="52">
          <cell r="E52">
            <v>60</v>
          </cell>
        </row>
        <row r="53">
          <cell r="E53">
            <v>2</v>
          </cell>
        </row>
        <row r="55">
          <cell r="E55">
            <v>2.7</v>
          </cell>
        </row>
        <row r="57">
          <cell r="E57">
            <v>5</v>
          </cell>
        </row>
        <row r="58">
          <cell r="E58">
            <v>13.080357142857142</v>
          </cell>
        </row>
        <row r="60">
          <cell r="E60">
            <v>160</v>
          </cell>
        </row>
        <row r="62">
          <cell r="E62">
            <v>24.6</v>
          </cell>
        </row>
        <row r="63">
          <cell r="E63">
            <v>40</v>
          </cell>
        </row>
      </sheetData>
      <sheetData sheetId="1"/>
      <sheetData sheetId="2"/>
      <sheetData sheetId="3"/>
      <sheetData sheetId="4"/>
      <sheetData sheetId="5">
        <row r="1">
          <cell r="H1">
            <v>4630000</v>
          </cell>
        </row>
      </sheetData>
      <sheetData sheetId="6"/>
      <sheetData sheetId="7">
        <row r="1">
          <cell r="H1">
            <v>1946500</v>
          </cell>
        </row>
      </sheetData>
      <sheetData sheetId="8"/>
      <sheetData sheetId="9"/>
      <sheetData sheetId="10">
        <row r="1">
          <cell r="H1">
            <v>543500</v>
          </cell>
        </row>
      </sheetData>
      <sheetData sheetId="11"/>
      <sheetData sheetId="12"/>
      <sheetData sheetId="13">
        <row r="1">
          <cell r="H1">
            <v>1564350</v>
          </cell>
        </row>
      </sheetData>
      <sheetData sheetId="14"/>
      <sheetData sheetId="15"/>
      <sheetData sheetId="16"/>
      <sheetData sheetId="17"/>
      <sheetData sheetId="18">
        <row r="1">
          <cell r="H1">
            <v>632495</v>
          </cell>
        </row>
      </sheetData>
      <sheetData sheetId="19"/>
      <sheetData sheetId="20"/>
      <sheetData sheetId="21"/>
      <sheetData sheetId="22"/>
      <sheetData sheetId="23"/>
      <sheetData sheetId="24">
        <row r="1">
          <cell r="H1">
            <v>17060000</v>
          </cell>
        </row>
      </sheetData>
      <sheetData sheetId="25"/>
      <sheetData sheetId="26"/>
      <sheetData sheetId="27"/>
      <sheetData sheetId="28"/>
      <sheetData sheetId="29">
        <row r="1">
          <cell r="H1">
            <v>44605</v>
          </cell>
        </row>
      </sheetData>
      <sheetData sheetId="30"/>
      <sheetData sheetId="31">
        <row r="1">
          <cell r="H1" t="e">
            <v>#VALUE!</v>
          </cell>
        </row>
      </sheetData>
      <sheetData sheetId="32"/>
      <sheetData sheetId="33"/>
      <sheetData sheetId="34"/>
      <sheetData sheetId="35"/>
      <sheetData sheetId="36"/>
      <sheetData sheetId="37"/>
      <sheetData sheetId="38">
        <row r="1">
          <cell r="H1">
            <v>100000</v>
          </cell>
        </row>
      </sheetData>
      <sheetData sheetId="39"/>
      <sheetData sheetId="40"/>
      <sheetData sheetId="41"/>
      <sheetData sheetId="42"/>
      <sheetData sheetId="43">
        <row r="24">
          <cell r="E24" t="e">
            <v>#REF!</v>
          </cell>
        </row>
      </sheetData>
      <sheetData sheetId="44"/>
      <sheetData sheetId="45">
        <row r="14">
          <cell r="E14">
            <v>518725</v>
          </cell>
        </row>
      </sheetData>
      <sheetData sheetId="46">
        <row r="1">
          <cell r="H1">
            <v>3558000</v>
          </cell>
        </row>
      </sheetData>
      <sheetData sheetId="47">
        <row r="14">
          <cell r="E14">
            <v>3558000</v>
          </cell>
        </row>
      </sheetData>
      <sheetData sheetId="48">
        <row r="1">
          <cell r="H1" t="e">
            <v>#REF!</v>
          </cell>
        </row>
      </sheetData>
      <sheetData sheetId="49">
        <row r="14">
          <cell r="E14" t="e">
            <v>#REF!</v>
          </cell>
        </row>
      </sheetData>
      <sheetData sheetId="50"/>
      <sheetData sheetId="51">
        <row r="32">
          <cell r="O32">
            <v>14</v>
          </cell>
        </row>
      </sheetData>
      <sheetData sheetId="52"/>
      <sheetData sheetId="5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4"/>
      <sheetName val="C1.5"/>
      <sheetName val="C1.6"/>
      <sheetName val="C1.7"/>
      <sheetName val="C2.1"/>
      <sheetName val="C2.2"/>
      <sheetName val="C2.3"/>
      <sheetName val="C2.4"/>
      <sheetName val="C3.1"/>
      <sheetName val="C3.2"/>
      <sheetName val="C3.3"/>
      <sheetName val="C4.1"/>
      <sheetName val="C4.2"/>
      <sheetName val="C4.3"/>
      <sheetName val="C4.4"/>
      <sheetName val="C4.5"/>
      <sheetName val="C5.1"/>
      <sheetName val="C5.2"/>
      <sheetName val="C5.3"/>
      <sheetName val="C5.4"/>
      <sheetName val="C5.5"/>
      <sheetName val="C6.1"/>
      <sheetName val="C6.2"/>
      <sheetName val="C7.1"/>
      <sheetName val="C7.2"/>
      <sheetName val="C7.3"/>
      <sheetName val="C7.4"/>
      <sheetName val="C7.5"/>
      <sheetName val="C7.6"/>
      <sheetName val="C8.1"/>
      <sheetName val="C8.2"/>
      <sheetName val="C8.3"/>
      <sheetName val="C8.4"/>
      <sheetName val="C8.5"/>
      <sheetName val="C8.6"/>
      <sheetName val="C8.7"/>
      <sheetName val="C8.8"/>
      <sheetName val="C8.9"/>
      <sheetName val="C9.1"/>
      <sheetName val="C10.1"/>
      <sheetName val="C11.1"/>
      <sheetName val="C11.3"/>
      <sheetName val="C11.4"/>
      <sheetName val="C11.5"/>
      <sheetName val="C11.6"/>
      <sheetName val="C11.7"/>
      <sheetName val="C11.8"/>
      <sheetName val="C11.9"/>
      <sheetName val="C12.1"/>
      <sheetName val="C12.2"/>
      <sheetName val="C12.3"/>
      <sheetName val="C12.4"/>
      <sheetName val="C12.5"/>
      <sheetName val="C12.6"/>
      <sheetName val="C12.7"/>
      <sheetName val="C12.8"/>
      <sheetName val="C12.9"/>
      <sheetName val="C12.10"/>
      <sheetName val="C12.12"/>
      <sheetName val="C13.1"/>
      <sheetName val="C13.2"/>
      <sheetName val="C13.3"/>
      <sheetName val="C13.4"/>
      <sheetName val="C13.5"/>
      <sheetName val="C13.9"/>
      <sheetName val="C13.10"/>
      <sheetName val="C13.11"/>
      <sheetName val="C13.12"/>
      <sheetName val="C13.13"/>
      <sheetName val="C13.14"/>
      <sheetName val="C14.1"/>
      <sheetName val="C14.2"/>
      <sheetName val="C14.3"/>
      <sheetName val="C14.4"/>
      <sheetName val="C14.5"/>
      <sheetName val="C14.6"/>
      <sheetName val="C14.7"/>
      <sheetName val="C14.8"/>
      <sheetName val="C14.9"/>
      <sheetName val="C14.10"/>
      <sheetName val="C14.11"/>
      <sheetName val="C20.1"/>
      <sheetName val="A"/>
      <sheetName val="Section F"/>
      <sheetName val="F"/>
      <sheetName val="Section G"/>
      <sheetName val="G"/>
      <sheetName val="Summary"/>
      <sheetName val="C11.2"/>
      <sheetName val="C13.6"/>
      <sheetName val="C13.7"/>
      <sheetName val="C13.8"/>
    </sheetNames>
    <sheetDataSet>
      <sheetData sheetId="0">
        <row r="2">
          <cell r="C2" t="str">
            <v>Province of KwaZulu-Natal</v>
          </cell>
        </row>
        <row r="3">
          <cell r="C3" t="str">
            <v>Department of Transport</v>
          </cell>
        </row>
        <row r="5">
          <cell r="C5" t="str">
            <v>ZNQ4198/436/4431/2020</v>
          </cell>
        </row>
        <row r="6">
          <cell r="C6" t="str">
            <v>PROVISION OF ROUTINE AND SAFETY MAINTENANCE ON VARIOUS ROADS WITHIN THE UNDERBERG ZONE  - HLANGANANI AREA OFFICE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4"/>
      <sheetName val="C1.5"/>
      <sheetName val="C1.6"/>
      <sheetName val="C1.7"/>
      <sheetName val="C2.1"/>
      <sheetName val="C2.2"/>
      <sheetName val="C3.1"/>
      <sheetName val="C3.2"/>
      <sheetName val="C3.3"/>
      <sheetName val="C4.1"/>
      <sheetName val="C4.2"/>
      <sheetName val="C4.4"/>
      <sheetName val="C5.1"/>
      <sheetName val="C5.2"/>
      <sheetName val="C5.4"/>
      <sheetName val="C5.3"/>
      <sheetName val="C6.1"/>
      <sheetName val="C8.1"/>
      <sheetName val="C11.1"/>
      <sheetName val="C11.2"/>
      <sheetName val="C11.4"/>
      <sheetName val="C11.5"/>
      <sheetName val="C11.6"/>
      <sheetName val="C11.7"/>
      <sheetName val="C11.8"/>
      <sheetName val="C11.9"/>
      <sheetName val="C20.1"/>
      <sheetName val="A"/>
      <sheetName val="Section F"/>
      <sheetName val="F"/>
      <sheetName val="Section G"/>
      <sheetName val="G"/>
      <sheetName val="Summary"/>
    </sheetNames>
    <sheetDataSet>
      <sheetData sheetId="0">
        <row r="2">
          <cell r="C2" t="str">
            <v>Province of KwaZulu-Natal</v>
          </cell>
        </row>
        <row r="3">
          <cell r="C3" t="str">
            <v>Department of Transport</v>
          </cell>
        </row>
        <row r="5">
          <cell r="C5" t="str">
            <v>ZNB00511/00000/00/HOD/INF/21/T</v>
          </cell>
        </row>
        <row r="6">
          <cell r="C6" t="str">
            <v>CONSTRUCTION OF EARTHWORKS, LAYERWORKS, SURFACING, DRAINAGE AND RETAINING STRUCTURES ON DISTRICT ROAD 1001 (KM 0+000 TO KM 4+783) IN THE KZN 226 AREA, PIETERMARITZBURG REGION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4"/>
      <sheetName val="C1.5"/>
      <sheetName val="C1.6"/>
      <sheetName val="C1.7"/>
      <sheetName val="C2.1"/>
      <sheetName val="C3.1"/>
      <sheetName val="C3.2"/>
      <sheetName val="C3.3"/>
      <sheetName val="C4.1"/>
      <sheetName val="C4.2"/>
      <sheetName val="C4.3"/>
      <sheetName val="C4.4"/>
      <sheetName val="C4.5"/>
      <sheetName val="C5.1"/>
      <sheetName val="C5.2"/>
      <sheetName val="C5.3"/>
      <sheetName val="C5.4"/>
      <sheetName val="C8.1"/>
      <sheetName val="C9.1"/>
      <sheetName val="C11.1"/>
      <sheetName val="C11.5"/>
      <sheetName val="C11.6"/>
      <sheetName val="C11.7 "/>
      <sheetName val="C11.8"/>
      <sheetName val="C11.9"/>
      <sheetName val="C13.1"/>
      <sheetName val="C13.2"/>
      <sheetName val="C13.3"/>
      <sheetName val="C13.4"/>
      <sheetName val="C13.5"/>
      <sheetName val="C13.6"/>
      <sheetName val="C13.7"/>
      <sheetName val="C13.8"/>
      <sheetName val="C13.9"/>
      <sheetName val="C13.10"/>
      <sheetName val="C13.11"/>
      <sheetName val="C13.12"/>
      <sheetName val="C13.13"/>
      <sheetName val="C13.14"/>
      <sheetName val="C14.1"/>
      <sheetName val="C14.2"/>
      <sheetName val="C14.3"/>
      <sheetName val="C20.1"/>
      <sheetName val="A"/>
      <sheetName val="Section F"/>
      <sheetName val="F"/>
      <sheetName val="Section G"/>
      <sheetName val="G"/>
      <sheetName val="Summary"/>
    </sheetNames>
    <sheetDataSet>
      <sheetData sheetId="0" refreshError="1">
        <row r="2">
          <cell r="C2" t="str">
            <v>Province of KwaZulu-Natal</v>
          </cell>
        </row>
        <row r="3">
          <cell r="C3" t="str">
            <v>Department of Transport</v>
          </cell>
        </row>
        <row r="5">
          <cell r="C5" t="str">
            <v>ZNQ4198….....</v>
          </cell>
        </row>
        <row r="6">
          <cell r="C6" t="str">
            <v>UPGRADE TO KWAMAGODA (NKHUKHU) RIVER BRIDGE 2002 OVER KWAMAGODA RIVER ON DISTRTICT ROAD D59 KM 0.108 IN THE PITERMARITZBURG REGION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4"/>
      <sheetName val="C1.5"/>
      <sheetName val="C1.6"/>
      <sheetName val="C1.7"/>
      <sheetName val="C2.1"/>
      <sheetName val="C2.2"/>
      <sheetName val="C2.3"/>
      <sheetName val="C2.4"/>
      <sheetName val="C3.1"/>
      <sheetName val="C3.2"/>
      <sheetName val="C3.3"/>
      <sheetName val="C4.1"/>
      <sheetName val="C4.2"/>
      <sheetName val="C4.3"/>
      <sheetName val="C4.4"/>
      <sheetName val="C4.5"/>
      <sheetName val="C5.1"/>
      <sheetName val="C5.2"/>
      <sheetName val="C5.3"/>
      <sheetName val="C5.4"/>
      <sheetName val="C8.1"/>
      <sheetName val="C8.2"/>
      <sheetName val="C11.1"/>
      <sheetName val="C11.5"/>
      <sheetName val="C11.6"/>
      <sheetName val="C11.7 "/>
      <sheetName val="C11.8"/>
      <sheetName val="C11.9"/>
      <sheetName val="C12.1"/>
      <sheetName val="C12.2"/>
      <sheetName val="C12.3"/>
      <sheetName val="C12.4"/>
      <sheetName val="C12.5"/>
      <sheetName val="C12.6"/>
      <sheetName val="C12.7"/>
      <sheetName val="C12.8"/>
      <sheetName val="C12.9"/>
      <sheetName val="C12.10"/>
      <sheetName val="C12.12"/>
      <sheetName val="C13.1"/>
      <sheetName val="C13.3"/>
      <sheetName val="C13.4"/>
      <sheetName val="C13.5"/>
      <sheetName val="C13.6"/>
      <sheetName val="C13.7"/>
      <sheetName val="C13.8"/>
      <sheetName val="C13.9"/>
      <sheetName val="C13.10"/>
      <sheetName val="C13.11"/>
      <sheetName val="C13.12"/>
      <sheetName val="C13.13"/>
      <sheetName val="C13.14"/>
      <sheetName val="C14.1"/>
      <sheetName val="C14.2"/>
      <sheetName val="C14.3"/>
      <sheetName val="C14.4"/>
      <sheetName val="C14.5"/>
      <sheetName val="C14.6"/>
      <sheetName val="C14.7"/>
      <sheetName val="C14.8"/>
      <sheetName val="C14.9"/>
      <sheetName val="C14.10"/>
      <sheetName val="C14.11"/>
      <sheetName val="C20.1"/>
      <sheetName val="A"/>
      <sheetName val="Section F"/>
      <sheetName val="F"/>
      <sheetName val="Section G"/>
      <sheetName val="G"/>
      <sheetName val="Summary"/>
    </sheetNames>
    <sheetDataSet>
      <sheetData sheetId="0">
        <row r="2">
          <cell r="C2" t="str">
            <v>Province of KwaZulu-Natal</v>
          </cell>
        </row>
        <row r="3">
          <cell r="C3" t="str">
            <v>Department of Transport</v>
          </cell>
        </row>
        <row r="5">
          <cell r="C5" t="str">
            <v>ZNQ4198/436/4431/2020</v>
          </cell>
        </row>
        <row r="6">
          <cell r="C6" t="str">
            <v>PROVISION OF ROUTINE AND SAFETY MAINTENANCE ON VARIOUS ROADS WITHIN THE UNDERBERG ZONE  - HLANGANANI AREA OFFICE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4"/>
      <sheetName val="C1.5"/>
      <sheetName val="C1.6"/>
      <sheetName val="C1.7"/>
      <sheetName val="C2.1"/>
      <sheetName val="C2.2"/>
      <sheetName val="C2.3"/>
      <sheetName val="C2.4"/>
      <sheetName val="C3.1"/>
      <sheetName val="C3.2"/>
      <sheetName val="C3.3"/>
      <sheetName val="C4.1"/>
      <sheetName val="C4.2"/>
      <sheetName val="C4.3"/>
      <sheetName val="C4.4"/>
      <sheetName val="C4.5"/>
      <sheetName val="C5.1"/>
      <sheetName val="C5.2"/>
      <sheetName val="C5.3"/>
      <sheetName val="C5.4"/>
      <sheetName val="C5.5"/>
      <sheetName val="C6.1"/>
      <sheetName val="C6.2"/>
      <sheetName val="C7.1"/>
      <sheetName val="C7.2"/>
      <sheetName val="C7.3"/>
      <sheetName val="C7.4"/>
      <sheetName val="C7.5"/>
      <sheetName val="C7.6"/>
      <sheetName val="C8.1"/>
      <sheetName val="C8.2"/>
      <sheetName val="C8.3"/>
      <sheetName val="C8.4"/>
      <sheetName val="C8.5"/>
      <sheetName val="C8.6"/>
      <sheetName val="C8.7"/>
      <sheetName val="C8.8"/>
      <sheetName val="C8.9"/>
      <sheetName val="C9.1"/>
      <sheetName val="C10.1"/>
      <sheetName val="C11.1"/>
      <sheetName val="C11.2"/>
      <sheetName val="C11.3"/>
      <sheetName val="C11.4"/>
      <sheetName val="C11.5"/>
      <sheetName val="C11.6"/>
      <sheetName val="C11.7"/>
      <sheetName val="C11.8"/>
      <sheetName val="C11.9"/>
      <sheetName val="C12.1"/>
      <sheetName val="C12.2"/>
      <sheetName val="C12.3"/>
      <sheetName val="C12.4"/>
      <sheetName val="C12.5"/>
      <sheetName val="C12.6"/>
      <sheetName val="C12.7"/>
      <sheetName val="C12.8"/>
      <sheetName val="C12.9"/>
      <sheetName val="C12.10"/>
      <sheetName val="C12.12"/>
      <sheetName val="C13.1"/>
      <sheetName val="C13.2"/>
      <sheetName val="C13.3"/>
      <sheetName val="C13.4"/>
      <sheetName val="C13.5"/>
      <sheetName val="C13.6"/>
      <sheetName val="C13.7"/>
      <sheetName val="C13.8"/>
      <sheetName val="C13.9"/>
      <sheetName val="C13.10"/>
      <sheetName val="C13.11"/>
      <sheetName val="C13.12"/>
      <sheetName val="C13.13"/>
      <sheetName val="C13.14"/>
      <sheetName val="C14.1"/>
      <sheetName val="C14.2"/>
      <sheetName val="C14.3"/>
      <sheetName val="C14.4"/>
      <sheetName val="C14.5"/>
      <sheetName val="C14.6"/>
      <sheetName val="C14.7"/>
      <sheetName val="C14.8"/>
      <sheetName val="C14.9"/>
      <sheetName val="C14.10"/>
      <sheetName val="C14.11"/>
      <sheetName val="C20.1"/>
      <sheetName val="A"/>
      <sheetName val="Section F"/>
      <sheetName val="F"/>
      <sheetName val="Section G"/>
      <sheetName val="G"/>
      <sheetName val="Summary"/>
    </sheetNames>
    <sheetDataSet>
      <sheetData sheetId="0">
        <row r="2">
          <cell r="C2" t="str">
            <v>Province of KwaZulu-Natal</v>
          </cell>
        </row>
        <row r="3">
          <cell r="C3" t="str">
            <v>Department of Transport</v>
          </cell>
        </row>
        <row r="5">
          <cell r="C5" t="str">
            <v>ZNQ4198/436/4431/2020</v>
          </cell>
        </row>
        <row r="6">
          <cell r="C6" t="str">
            <v>PROVISION OF ROUTINE AND SAFETY MAINTENANCE ON VARIOUS ROADS WITHIN THE UNDERBERG ZONE  - HLANGANANI AREA OFFICE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4"/>
      <sheetName val="C1.5"/>
      <sheetName val="C1.6"/>
      <sheetName val="C3.1"/>
      <sheetName val="C3.3"/>
      <sheetName val="C4.3"/>
      <sheetName val="C4.4 "/>
      <sheetName val="C5.1"/>
      <sheetName val="C5.3"/>
      <sheetName val="C8.1"/>
      <sheetName val="C8.5"/>
      <sheetName val="C8.8"/>
      <sheetName val="C9.1"/>
      <sheetName val="C9.1 CPG"/>
      <sheetName val="C11.4"/>
      <sheetName val="C11.7"/>
      <sheetName val="C11.9"/>
      <sheetName val="C20.1"/>
      <sheetName val="A Estimate"/>
      <sheetName val="A"/>
      <sheetName val="Section F"/>
      <sheetName val="F"/>
      <sheetName val="Section G Estimate"/>
      <sheetName val="Section G"/>
      <sheetName val="G Estimate"/>
      <sheetName val="G"/>
      <sheetName val="Summary Estimate"/>
      <sheetName val="Summary"/>
      <sheetName val="CPG Calculation"/>
      <sheetName val="Sheet6"/>
    </sheetNames>
    <sheetDataSet>
      <sheetData sheetId="0">
        <row r="2">
          <cell r="C2" t="str">
            <v>Province of KwaZulu-Natal</v>
          </cell>
        </row>
        <row r="3">
          <cell r="C3" t="str">
            <v>Department of Transport</v>
          </cell>
        </row>
        <row r="5">
          <cell r="C5" t="str">
            <v>ZNB1258/00000/00/HOD/INF/22/T</v>
          </cell>
        </row>
        <row r="6">
          <cell r="C6" t="str">
            <v>REHABILITATION OF ROAD P8-1 FROM (KM0+000 TO 14+300) IN THE PITERMARITZBURG REGION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1200"/>
      <sheetName val="1300"/>
      <sheetName val="1400"/>
      <sheetName val="1500"/>
      <sheetName val="3900z"/>
      <sheetName val="3100"/>
      <sheetName val="3300"/>
      <sheetName val="3400"/>
      <sheetName val="5900"/>
      <sheetName val="8100"/>
      <sheetName val="A"/>
      <sheetName val="Sch D"/>
      <sheetName val="D"/>
      <sheetName val="Sch F"/>
      <sheetName val="F"/>
      <sheetName val="Sch G"/>
      <sheetName val="G"/>
      <sheetName val="Summary"/>
      <sheetName val="Labour"/>
      <sheetName val="Calc sheet"/>
      <sheetName val="CPG"/>
      <sheetName val="1700"/>
      <sheetName val="2100"/>
      <sheetName val="2200"/>
      <sheetName val="2300"/>
      <sheetName val="5100"/>
      <sheetName val="5200"/>
      <sheetName val="5400"/>
      <sheetName val="5600"/>
      <sheetName val="5700"/>
      <sheetName val="5800"/>
      <sheetName val="7100"/>
      <sheetName val="Relegated"/>
      <sheetName val="3800"/>
      <sheetName val="3500"/>
      <sheetName val="3600"/>
      <sheetName val="4100"/>
      <sheetName val="4200"/>
      <sheetName val="4500"/>
      <sheetName val="5500"/>
      <sheetName val="6100"/>
      <sheetName val="6200"/>
      <sheetName val="6300"/>
      <sheetName val="6400"/>
      <sheetName val="7300"/>
    </sheetNames>
    <sheetDataSet>
      <sheetData sheetId="0">
        <row r="44">
          <cell r="E44">
            <v>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BB00-DE91-46BB-B28A-AC7AD9F40A9F}">
  <sheetPr codeName="Sheet1">
    <tabColor rgb="FFFFFF00"/>
  </sheetPr>
  <dimension ref="B2:H7"/>
  <sheetViews>
    <sheetView zoomScale="80" zoomScaleNormal="80" workbookViewId="0">
      <selection activeCell="F16" sqref="F15:F16"/>
    </sheetView>
  </sheetViews>
  <sheetFormatPr defaultRowHeight="12.75" x14ac:dyDescent="0.2"/>
  <cols>
    <col min="2" max="2" width="18.140625" bestFit="1" customWidth="1"/>
    <col min="3" max="3" width="43.85546875" customWidth="1"/>
  </cols>
  <sheetData>
    <row r="2" spans="2:8" ht="12" customHeight="1" x14ac:dyDescent="0.2">
      <c r="B2" s="80" t="s">
        <v>488</v>
      </c>
      <c r="C2" s="98" t="s">
        <v>10</v>
      </c>
    </row>
    <row r="3" spans="2:8" x14ac:dyDescent="0.2">
      <c r="B3" s="80" t="s">
        <v>489</v>
      </c>
      <c r="C3" s="99" t="s">
        <v>11</v>
      </c>
    </row>
    <row r="4" spans="2:8" x14ac:dyDescent="0.2">
      <c r="B4" s="95"/>
      <c r="C4" s="97"/>
      <c r="D4" s="95"/>
      <c r="E4" s="95"/>
      <c r="F4" s="95"/>
      <c r="G4" s="95"/>
      <c r="H4" s="488"/>
    </row>
    <row r="5" spans="2:8" x14ac:dyDescent="0.2">
      <c r="B5" s="97" t="s">
        <v>656</v>
      </c>
      <c r="C5" s="99" t="s">
        <v>941</v>
      </c>
      <c r="D5" s="97"/>
      <c r="E5" s="97"/>
      <c r="F5" s="97"/>
      <c r="G5" s="97"/>
      <c r="H5" s="488"/>
    </row>
    <row r="6" spans="2:8" ht="51" x14ac:dyDescent="0.2">
      <c r="B6" s="97" t="s">
        <v>657</v>
      </c>
      <c r="C6" s="100" t="s">
        <v>937</v>
      </c>
      <c r="D6" s="97"/>
      <c r="E6" s="97"/>
      <c r="F6" s="97"/>
      <c r="G6" s="97"/>
      <c r="H6" s="488"/>
    </row>
    <row r="7" spans="2:8" x14ac:dyDescent="0.2">
      <c r="B7" s="97"/>
      <c r="C7" s="97"/>
      <c r="D7" s="97"/>
      <c r="E7" s="97"/>
      <c r="F7" s="97"/>
      <c r="G7" s="97"/>
      <c r="H7" s="488"/>
    </row>
  </sheetData>
  <mergeCells count="1">
    <mergeCell ref="H4:H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16F4-CDDB-48DD-9F01-0D0E564C2644}">
  <sheetPr codeName="Sheet2">
    <tabColor rgb="FF00B050"/>
    <pageSetUpPr fitToPage="1"/>
  </sheetPr>
  <dimension ref="B1:I117"/>
  <sheetViews>
    <sheetView view="pageBreakPreview" topLeftCell="A58" zoomScale="85" zoomScaleNormal="85" zoomScaleSheetLayoutView="85" workbookViewId="0">
      <selection activeCell="C49" sqref="C49"/>
    </sheetView>
  </sheetViews>
  <sheetFormatPr defaultColWidth="6.85546875" defaultRowHeight="12.75" x14ac:dyDescent="0.2"/>
  <cols>
    <col min="1" max="1" width="0.85546875" style="1" customWidth="1"/>
    <col min="2" max="2" width="11.7109375" style="246" customWidth="1"/>
    <col min="3" max="3" width="45.7109375" style="247" customWidth="1"/>
    <col min="4" max="4" width="13.7109375" style="248" customWidth="1"/>
    <col min="5" max="5" width="5.7109375" style="248" hidden="1" customWidth="1"/>
    <col min="6" max="6" width="15.7109375" style="248" customWidth="1"/>
    <col min="7" max="7" width="15.7109375" style="249" customWidth="1"/>
    <col min="8" max="8" width="15.7109375" style="250" customWidth="1"/>
    <col min="9" max="9" width="0.85546875" style="4" customWidth="1"/>
    <col min="10" max="16384" width="6.85546875" style="1"/>
  </cols>
  <sheetData>
    <row r="1" spans="2:9" x14ac:dyDescent="0.2">
      <c r="B1" s="491" t="str">
        <f>Client1</f>
        <v>Province of KwaZulu-Natal</v>
      </c>
      <c r="C1" s="491"/>
      <c r="D1" s="491"/>
      <c r="E1" s="491"/>
      <c r="F1" s="489" t="str">
        <f>"Contract No. "&amp;ContractNo</f>
        <v>Contract No. ZNB1250/00000/00/PMC/INF/21/T</v>
      </c>
      <c r="G1" s="489"/>
      <c r="H1" s="489"/>
    </row>
    <row r="2" spans="2:9" x14ac:dyDescent="0.2">
      <c r="B2" s="491" t="str">
        <f>Client2</f>
        <v>Department of Transport</v>
      </c>
      <c r="C2" s="491"/>
      <c r="D2" s="491"/>
      <c r="E2" s="491"/>
      <c r="F2" s="489"/>
      <c r="G2" s="489"/>
      <c r="H2" s="489"/>
    </row>
    <row r="3" spans="2:9" x14ac:dyDescent="0.2">
      <c r="B3" s="492"/>
      <c r="C3" s="492"/>
      <c r="D3" s="492"/>
      <c r="E3" s="492"/>
      <c r="F3" s="490"/>
      <c r="G3" s="490"/>
      <c r="H3" s="490"/>
    </row>
    <row r="4" spans="2:9" x14ac:dyDescent="0.2">
      <c r="B4" s="500" t="s">
        <v>8</v>
      </c>
      <c r="C4" s="501"/>
      <c r="D4" s="501"/>
      <c r="E4" s="501"/>
      <c r="F4" s="501"/>
      <c r="G4" s="501"/>
      <c r="H4" s="497" t="str">
        <f>"CHAPTER "&amp;B10</f>
        <v>CHAPTER C1.2</v>
      </c>
      <c r="I4" s="5"/>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498"/>
      <c r="I5" s="6"/>
    </row>
    <row r="6" spans="2:9" ht="12.75" customHeight="1" x14ac:dyDescent="0.2">
      <c r="B6" s="493"/>
      <c r="C6" s="494"/>
      <c r="D6" s="494"/>
      <c r="E6" s="494"/>
      <c r="F6" s="494"/>
      <c r="G6" s="494"/>
      <c r="H6" s="498"/>
      <c r="I6" s="6"/>
    </row>
    <row r="7" spans="2:9" ht="7.5" customHeight="1" x14ac:dyDescent="0.2">
      <c r="B7" s="495"/>
      <c r="C7" s="496"/>
      <c r="D7" s="496"/>
      <c r="E7" s="496"/>
      <c r="F7" s="496"/>
      <c r="G7" s="496"/>
      <c r="H7" s="499"/>
      <c r="I7" s="6"/>
    </row>
    <row r="8" spans="2:9" s="7" customFormat="1" ht="20.25" customHeight="1" x14ac:dyDescent="0.2">
      <c r="B8" s="219" t="s">
        <v>0</v>
      </c>
      <c r="C8" s="220" t="s">
        <v>1</v>
      </c>
      <c r="D8" s="220" t="s">
        <v>2</v>
      </c>
      <c r="E8" s="220" t="s">
        <v>9</v>
      </c>
      <c r="F8" s="220" t="s">
        <v>3</v>
      </c>
      <c r="G8" s="220" t="s">
        <v>4</v>
      </c>
      <c r="H8" s="220" t="s">
        <v>5</v>
      </c>
      <c r="I8" s="10"/>
    </row>
    <row r="9" spans="2:9" x14ac:dyDescent="0.2">
      <c r="B9" s="221"/>
      <c r="C9" s="222"/>
      <c r="D9" s="223"/>
      <c r="E9" s="223"/>
      <c r="F9" s="223"/>
      <c r="G9" s="224"/>
      <c r="H9" s="225" t="str">
        <f t="shared" ref="H9:H26" si="0">IF(D9="","",F9*G9)</f>
        <v/>
      </c>
      <c r="I9" s="16"/>
    </row>
    <row r="10" spans="2:9" x14ac:dyDescent="0.2">
      <c r="B10" s="226" t="s">
        <v>17</v>
      </c>
      <c r="C10" s="227" t="s">
        <v>14</v>
      </c>
      <c r="D10" s="228"/>
      <c r="E10" s="228"/>
      <c r="F10" s="228"/>
      <c r="G10" s="229"/>
      <c r="H10" s="225" t="str">
        <f t="shared" si="0"/>
        <v/>
      </c>
      <c r="I10" s="32"/>
    </row>
    <row r="11" spans="2:9" x14ac:dyDescent="0.2">
      <c r="B11" s="221"/>
      <c r="C11" s="222"/>
      <c r="D11" s="228"/>
      <c r="E11" s="228"/>
      <c r="F11" s="228"/>
      <c r="G11" s="230"/>
      <c r="H11" s="225" t="str">
        <f t="shared" si="0"/>
        <v/>
      </c>
      <c r="I11" s="32"/>
    </row>
    <row r="12" spans="2:9" x14ac:dyDescent="0.2">
      <c r="B12" s="221" t="s">
        <v>18</v>
      </c>
      <c r="C12" s="222" t="s">
        <v>19</v>
      </c>
      <c r="D12" s="228"/>
      <c r="E12" s="228"/>
      <c r="F12" s="228"/>
      <c r="G12" s="230"/>
      <c r="H12" s="225" t="str">
        <f t="shared" si="0"/>
        <v/>
      </c>
      <c r="I12" s="32"/>
    </row>
    <row r="13" spans="2:9" x14ac:dyDescent="0.2">
      <c r="B13" s="221"/>
      <c r="C13" s="222"/>
      <c r="D13" s="228"/>
      <c r="E13" s="228"/>
      <c r="F13" s="228"/>
      <c r="G13" s="230"/>
      <c r="H13" s="225" t="str">
        <f t="shared" si="0"/>
        <v/>
      </c>
      <c r="I13" s="32"/>
    </row>
    <row r="14" spans="2:9" ht="18.75" customHeight="1" x14ac:dyDescent="0.2">
      <c r="B14" s="221" t="s">
        <v>20</v>
      </c>
      <c r="C14" s="222" t="s">
        <v>21</v>
      </c>
      <c r="D14" s="228" t="s">
        <v>22</v>
      </c>
      <c r="E14" s="228"/>
      <c r="F14" s="187">
        <v>15</v>
      </c>
      <c r="G14" s="231"/>
      <c r="H14" s="225">
        <f t="shared" si="0"/>
        <v>0</v>
      </c>
      <c r="I14" s="33"/>
    </row>
    <row r="15" spans="2:9" x14ac:dyDescent="0.2">
      <c r="B15" s="221"/>
      <c r="C15" s="222"/>
      <c r="D15" s="228"/>
      <c r="E15" s="228"/>
      <c r="F15" s="187"/>
      <c r="G15" s="231"/>
      <c r="H15" s="225" t="str">
        <f t="shared" si="0"/>
        <v/>
      </c>
      <c r="I15" s="33"/>
    </row>
    <row r="16" spans="2:9" x14ac:dyDescent="0.2">
      <c r="B16" s="221" t="s">
        <v>23</v>
      </c>
      <c r="C16" s="222" t="s">
        <v>969</v>
      </c>
      <c r="D16" s="228" t="s">
        <v>22</v>
      </c>
      <c r="E16" s="228"/>
      <c r="F16" s="187">
        <v>15</v>
      </c>
      <c r="G16" s="231"/>
      <c r="H16" s="225">
        <f t="shared" si="0"/>
        <v>0</v>
      </c>
      <c r="I16" s="33"/>
    </row>
    <row r="17" spans="2:9" x14ac:dyDescent="0.2">
      <c r="B17" s="221"/>
      <c r="C17" s="222"/>
      <c r="D17" s="228"/>
      <c r="E17" s="228"/>
      <c r="F17" s="187"/>
      <c r="G17" s="230"/>
      <c r="H17" s="225" t="str">
        <f t="shared" si="0"/>
        <v/>
      </c>
      <c r="I17" s="32"/>
    </row>
    <row r="18" spans="2:9" x14ac:dyDescent="0.2">
      <c r="B18" s="221" t="s">
        <v>15</v>
      </c>
      <c r="C18" s="222" t="s">
        <v>16</v>
      </c>
      <c r="D18" s="228"/>
      <c r="E18" s="228"/>
      <c r="F18" s="187"/>
      <c r="G18" s="446"/>
      <c r="H18" s="225" t="str">
        <f t="shared" si="0"/>
        <v/>
      </c>
      <c r="I18" s="32"/>
    </row>
    <row r="19" spans="2:9" x14ac:dyDescent="0.2">
      <c r="B19" s="221"/>
      <c r="C19" s="222"/>
      <c r="D19" s="228"/>
      <c r="E19" s="228"/>
      <c r="F19" s="187"/>
      <c r="G19" s="230"/>
      <c r="H19" s="225" t="str">
        <f t="shared" si="0"/>
        <v/>
      </c>
      <c r="I19" s="35"/>
    </row>
    <row r="20" spans="2:9" x14ac:dyDescent="0.2">
      <c r="B20" s="221" t="s">
        <v>24</v>
      </c>
      <c r="C20" s="222" t="s">
        <v>27</v>
      </c>
      <c r="D20" s="228" t="s">
        <v>12</v>
      </c>
      <c r="E20" s="228"/>
      <c r="F20" s="187">
        <v>1</v>
      </c>
      <c r="G20" s="230"/>
      <c r="H20" s="225">
        <f t="shared" si="0"/>
        <v>0</v>
      </c>
      <c r="I20" s="32"/>
    </row>
    <row r="21" spans="2:9" x14ac:dyDescent="0.2">
      <c r="B21" s="221"/>
      <c r="C21" s="222"/>
      <c r="D21" s="228"/>
      <c r="E21" s="228"/>
      <c r="F21" s="187"/>
      <c r="G21" s="230"/>
      <c r="H21" s="225" t="str">
        <f t="shared" si="0"/>
        <v/>
      </c>
      <c r="I21" s="32"/>
    </row>
    <row r="22" spans="2:9" ht="25.5" x14ac:dyDescent="0.2">
      <c r="B22" s="221" t="s">
        <v>25</v>
      </c>
      <c r="C22" s="222" t="s">
        <v>28</v>
      </c>
      <c r="D22" s="228" t="s">
        <v>22</v>
      </c>
      <c r="E22" s="228"/>
      <c r="F22" s="187">
        <v>15</v>
      </c>
      <c r="G22" s="231"/>
      <c r="H22" s="225">
        <f t="shared" si="0"/>
        <v>0</v>
      </c>
      <c r="I22" s="33"/>
    </row>
    <row r="23" spans="2:9" x14ac:dyDescent="0.2">
      <c r="B23" s="221"/>
      <c r="C23" s="222"/>
      <c r="D23" s="228"/>
      <c r="E23" s="228"/>
      <c r="F23" s="187"/>
      <c r="G23" s="231"/>
      <c r="H23" s="225" t="str">
        <f t="shared" si="0"/>
        <v/>
      </c>
      <c r="I23" s="32"/>
    </row>
    <row r="24" spans="2:9" ht="25.5" x14ac:dyDescent="0.2">
      <c r="B24" s="221" t="s">
        <v>26</v>
      </c>
      <c r="C24" s="222" t="s">
        <v>29</v>
      </c>
      <c r="D24" s="228" t="s">
        <v>22</v>
      </c>
      <c r="E24" s="228"/>
      <c r="F24" s="187">
        <v>15</v>
      </c>
      <c r="G24" s="446"/>
      <c r="H24" s="225">
        <f t="shared" si="0"/>
        <v>0</v>
      </c>
      <c r="I24" s="32"/>
    </row>
    <row r="25" spans="2:9" x14ac:dyDescent="0.2">
      <c r="B25" s="221"/>
      <c r="C25" s="222"/>
      <c r="D25" s="223"/>
      <c r="E25" s="223"/>
      <c r="F25" s="232"/>
      <c r="G25" s="233"/>
      <c r="H25" s="225" t="str">
        <f t="shared" si="0"/>
        <v/>
      </c>
      <c r="I25" s="16"/>
    </row>
    <row r="26" spans="2:9" ht="25.5" x14ac:dyDescent="0.2">
      <c r="B26" s="221" t="s">
        <v>31</v>
      </c>
      <c r="C26" s="222" t="s">
        <v>35</v>
      </c>
      <c r="D26" s="228" t="s">
        <v>485</v>
      </c>
      <c r="E26" s="228"/>
      <c r="F26" s="228">
        <v>1</v>
      </c>
      <c r="G26" s="231">
        <v>20000</v>
      </c>
      <c r="H26" s="225">
        <f t="shared" si="0"/>
        <v>20000</v>
      </c>
      <c r="I26" s="32"/>
    </row>
    <row r="27" spans="2:9" x14ac:dyDescent="0.2">
      <c r="B27" s="221"/>
      <c r="C27" s="222"/>
      <c r="D27" s="228"/>
      <c r="E27" s="228"/>
      <c r="F27" s="228"/>
      <c r="G27" s="231"/>
      <c r="H27" s="225"/>
      <c r="I27" s="32"/>
    </row>
    <row r="28" spans="2:9" ht="25.5" x14ac:dyDescent="0.2">
      <c r="B28" s="221" t="s">
        <v>32</v>
      </c>
      <c r="C28" s="222" t="s">
        <v>36</v>
      </c>
      <c r="D28" s="228" t="s">
        <v>39</v>
      </c>
      <c r="E28" s="228"/>
      <c r="F28" s="234">
        <f>H26</f>
        <v>20000</v>
      </c>
      <c r="G28" s="445"/>
      <c r="H28" s="225">
        <f>IF(D28="","",F28*G28)</f>
        <v>0</v>
      </c>
      <c r="I28" s="32"/>
    </row>
    <row r="29" spans="2:9" x14ac:dyDescent="0.2">
      <c r="B29" s="221"/>
      <c r="C29" s="222"/>
      <c r="D29" s="228"/>
      <c r="E29" s="228"/>
      <c r="F29" s="228"/>
      <c r="G29" s="231"/>
      <c r="H29" s="225"/>
      <c r="I29" s="32"/>
    </row>
    <row r="30" spans="2:9" x14ac:dyDescent="0.2">
      <c r="B30" s="221" t="s">
        <v>41</v>
      </c>
      <c r="C30" s="235" t="s">
        <v>42</v>
      </c>
      <c r="D30" s="236" t="s">
        <v>22</v>
      </c>
      <c r="E30" s="236"/>
      <c r="F30" s="236">
        <v>15</v>
      </c>
      <c r="G30" s="231"/>
      <c r="H30" s="225">
        <f>IF(D30="","",F30*G30)</f>
        <v>0</v>
      </c>
      <c r="I30" s="32"/>
    </row>
    <row r="31" spans="2:9" x14ac:dyDescent="0.2">
      <c r="B31" s="221"/>
      <c r="C31" s="237"/>
      <c r="D31" s="236"/>
      <c r="E31" s="236"/>
      <c r="F31" s="236"/>
      <c r="G31" s="231"/>
      <c r="H31" s="225"/>
      <c r="I31" s="32"/>
    </row>
    <row r="32" spans="2:9" x14ac:dyDescent="0.2">
      <c r="B32" s="226" t="s">
        <v>43</v>
      </c>
      <c r="C32" s="227" t="s">
        <v>44</v>
      </c>
      <c r="D32" s="228"/>
      <c r="E32" s="228"/>
      <c r="F32" s="228"/>
      <c r="G32" s="238"/>
      <c r="H32" s="225" t="str">
        <f t="shared" ref="H32:H50" si="1">IF(D32="","",F32*G32)</f>
        <v/>
      </c>
      <c r="I32" s="32"/>
    </row>
    <row r="33" spans="2:9" x14ac:dyDescent="0.2">
      <c r="B33" s="221"/>
      <c r="C33" s="222"/>
      <c r="D33" s="228"/>
      <c r="E33" s="228"/>
      <c r="F33" s="228"/>
      <c r="G33" s="238"/>
      <c r="H33" s="225" t="str">
        <f t="shared" si="1"/>
        <v/>
      </c>
      <c r="I33" s="32"/>
    </row>
    <row r="34" spans="2:9" x14ac:dyDescent="0.2">
      <c r="B34" s="221" t="s">
        <v>45</v>
      </c>
      <c r="C34" s="222" t="s">
        <v>46</v>
      </c>
      <c r="D34" s="228" t="s">
        <v>12</v>
      </c>
      <c r="E34" s="228"/>
      <c r="F34" s="228">
        <v>1</v>
      </c>
      <c r="G34" s="238"/>
      <c r="H34" s="225">
        <f t="shared" si="1"/>
        <v>0</v>
      </c>
      <c r="I34" s="32"/>
    </row>
    <row r="35" spans="2:9" x14ac:dyDescent="0.2">
      <c r="B35" s="221"/>
      <c r="C35" s="222"/>
      <c r="D35" s="228"/>
      <c r="E35" s="228"/>
      <c r="F35" s="228"/>
      <c r="G35" s="238"/>
      <c r="H35" s="225" t="str">
        <f t="shared" si="1"/>
        <v/>
      </c>
      <c r="I35" s="32"/>
    </row>
    <row r="36" spans="2:9" x14ac:dyDescent="0.2">
      <c r="B36" s="221" t="s">
        <v>47</v>
      </c>
      <c r="C36" s="222" t="s">
        <v>48</v>
      </c>
      <c r="D36" s="228" t="s">
        <v>22</v>
      </c>
      <c r="E36" s="228"/>
      <c r="F36" s="228">
        <v>15</v>
      </c>
      <c r="G36" s="238"/>
      <c r="H36" s="225">
        <f t="shared" si="1"/>
        <v>0</v>
      </c>
      <c r="I36" s="32"/>
    </row>
    <row r="37" spans="2:9" x14ac:dyDescent="0.2">
      <c r="B37" s="221"/>
      <c r="C37" s="222"/>
      <c r="D37" s="228"/>
      <c r="E37" s="228"/>
      <c r="F37" s="228"/>
      <c r="G37" s="238"/>
      <c r="H37" s="225" t="str">
        <f t="shared" si="1"/>
        <v/>
      </c>
      <c r="I37" s="32"/>
    </row>
    <row r="38" spans="2:9" x14ac:dyDescent="0.2">
      <c r="B38" s="221" t="s">
        <v>50</v>
      </c>
      <c r="C38" s="222" t="s">
        <v>51</v>
      </c>
      <c r="D38" s="228"/>
      <c r="E38" s="228"/>
      <c r="F38" s="228"/>
      <c r="G38" s="238"/>
      <c r="H38" s="225" t="str">
        <f t="shared" si="1"/>
        <v/>
      </c>
      <c r="I38" s="32"/>
    </row>
    <row r="39" spans="2:9" x14ac:dyDescent="0.2">
      <c r="B39" s="221"/>
      <c r="C39" s="222"/>
      <c r="D39" s="228"/>
      <c r="E39" s="228"/>
      <c r="F39" s="228"/>
      <c r="G39" s="238"/>
      <c r="H39" s="225" t="str">
        <f t="shared" si="1"/>
        <v/>
      </c>
      <c r="I39" s="32"/>
    </row>
    <row r="40" spans="2:9" x14ac:dyDescent="0.2">
      <c r="B40" s="221" t="s">
        <v>52</v>
      </c>
      <c r="C40" s="222" t="s">
        <v>53</v>
      </c>
      <c r="D40" s="228"/>
      <c r="E40" s="228"/>
      <c r="F40" s="228"/>
      <c r="G40" s="238"/>
      <c r="H40" s="225" t="str">
        <f t="shared" si="1"/>
        <v/>
      </c>
      <c r="I40" s="32"/>
    </row>
    <row r="41" spans="2:9" x14ac:dyDescent="0.2">
      <c r="B41" s="221"/>
      <c r="C41" s="222"/>
      <c r="D41" s="228"/>
      <c r="E41" s="228"/>
      <c r="F41" s="228"/>
      <c r="G41" s="238"/>
      <c r="H41" s="225" t="str">
        <f t="shared" si="1"/>
        <v/>
      </c>
      <c r="I41" s="32"/>
    </row>
    <row r="42" spans="2:9" x14ac:dyDescent="0.2">
      <c r="B42" s="221" t="s">
        <v>54</v>
      </c>
      <c r="C42" s="222" t="s">
        <v>55</v>
      </c>
      <c r="D42" s="228" t="s">
        <v>261</v>
      </c>
      <c r="E42" s="228"/>
      <c r="F42" s="228">
        <v>30</v>
      </c>
      <c r="G42" s="238"/>
      <c r="H42" s="225">
        <f t="shared" si="1"/>
        <v>0</v>
      </c>
      <c r="I42" s="32"/>
    </row>
    <row r="43" spans="2:9" x14ac:dyDescent="0.2">
      <c r="B43" s="221"/>
      <c r="C43" s="222"/>
      <c r="D43" s="228"/>
      <c r="E43" s="228"/>
      <c r="F43" s="228"/>
      <c r="G43" s="238"/>
      <c r="H43" s="225" t="str">
        <f t="shared" si="1"/>
        <v/>
      </c>
      <c r="I43" s="32"/>
    </row>
    <row r="44" spans="2:9" x14ac:dyDescent="0.2">
      <c r="B44" s="221" t="s">
        <v>56</v>
      </c>
      <c r="C44" s="222" t="s">
        <v>61</v>
      </c>
      <c r="D44" s="228" t="s">
        <v>261</v>
      </c>
      <c r="E44" s="228"/>
      <c r="F44" s="228">
        <v>15</v>
      </c>
      <c r="G44" s="238"/>
      <c r="H44" s="225">
        <f t="shared" si="1"/>
        <v>0</v>
      </c>
      <c r="I44" s="32"/>
    </row>
    <row r="45" spans="2:9" x14ac:dyDescent="0.2">
      <c r="B45" s="221"/>
      <c r="C45" s="222"/>
      <c r="D45" s="228"/>
      <c r="E45" s="228"/>
      <c r="F45" s="228"/>
      <c r="G45" s="238"/>
      <c r="H45" s="225" t="str">
        <f t="shared" si="1"/>
        <v/>
      </c>
      <c r="I45" s="32"/>
    </row>
    <row r="46" spans="2:9" x14ac:dyDescent="0.2">
      <c r="B46" s="221" t="s">
        <v>57</v>
      </c>
      <c r="C46" s="222" t="s">
        <v>62</v>
      </c>
      <c r="D46" s="228" t="s">
        <v>261</v>
      </c>
      <c r="E46" s="228"/>
      <c r="F46" s="228">
        <v>15</v>
      </c>
      <c r="G46" s="238"/>
      <c r="H46" s="225">
        <f t="shared" si="1"/>
        <v>0</v>
      </c>
      <c r="I46" s="32"/>
    </row>
    <row r="47" spans="2:9" x14ac:dyDescent="0.2">
      <c r="B47" s="221"/>
      <c r="C47" s="222"/>
      <c r="D47" s="228"/>
      <c r="E47" s="228"/>
      <c r="F47" s="228"/>
      <c r="G47" s="238"/>
      <c r="H47" s="225" t="str">
        <f t="shared" si="1"/>
        <v/>
      </c>
      <c r="I47" s="32"/>
    </row>
    <row r="48" spans="2:9" x14ac:dyDescent="0.2">
      <c r="B48" s="221" t="s">
        <v>58</v>
      </c>
      <c r="C48" s="222" t="s">
        <v>63</v>
      </c>
      <c r="D48" s="228" t="s">
        <v>261</v>
      </c>
      <c r="E48" s="228"/>
      <c r="F48" s="228">
        <v>15</v>
      </c>
      <c r="G48" s="238"/>
      <c r="H48" s="225">
        <f t="shared" si="1"/>
        <v>0</v>
      </c>
      <c r="I48" s="32"/>
    </row>
    <row r="49" spans="2:9" x14ac:dyDescent="0.2">
      <c r="B49" s="221"/>
      <c r="C49" s="222"/>
      <c r="D49" s="228"/>
      <c r="E49" s="228"/>
      <c r="F49" s="228"/>
      <c r="G49" s="238"/>
      <c r="H49" s="225" t="str">
        <f t="shared" si="1"/>
        <v/>
      </c>
      <c r="I49" s="32"/>
    </row>
    <row r="50" spans="2:9" x14ac:dyDescent="0.2">
      <c r="B50" s="221" t="s">
        <v>59</v>
      </c>
      <c r="C50" s="222" t="s">
        <v>199</v>
      </c>
      <c r="D50" s="228" t="s">
        <v>261</v>
      </c>
      <c r="E50" s="228"/>
      <c r="F50" s="228">
        <v>30</v>
      </c>
      <c r="G50" s="238"/>
      <c r="H50" s="225">
        <f t="shared" si="1"/>
        <v>0</v>
      </c>
      <c r="I50" s="32"/>
    </row>
    <row r="51" spans="2:9" x14ac:dyDescent="0.2">
      <c r="B51" s="221"/>
      <c r="C51" s="237"/>
      <c r="D51" s="236"/>
      <c r="E51" s="236"/>
      <c r="F51" s="236"/>
      <c r="G51" s="231"/>
      <c r="H51" s="225"/>
      <c r="I51" s="32"/>
    </row>
    <row r="52" spans="2:9" x14ac:dyDescent="0.2">
      <c r="B52" s="221" t="s">
        <v>64</v>
      </c>
      <c r="C52" s="222" t="s">
        <v>712</v>
      </c>
      <c r="D52" s="228"/>
      <c r="E52" s="228"/>
      <c r="F52" s="228"/>
      <c r="G52" s="238"/>
      <c r="H52" s="225" t="str">
        <f>IF(D52="","",F52*G52)</f>
        <v/>
      </c>
      <c r="I52" s="32"/>
    </row>
    <row r="53" spans="2:9" x14ac:dyDescent="0.2">
      <c r="B53" s="221"/>
      <c r="C53" s="222"/>
      <c r="D53" s="228"/>
      <c r="E53" s="228"/>
      <c r="F53" s="228"/>
      <c r="G53" s="238"/>
      <c r="H53" s="225" t="str">
        <f>IF(D53="","",F53*G53)</f>
        <v/>
      </c>
      <c r="I53" s="32"/>
    </row>
    <row r="54" spans="2:9" x14ac:dyDescent="0.2">
      <c r="B54" s="221" t="s">
        <v>54</v>
      </c>
      <c r="C54" s="222" t="s">
        <v>704</v>
      </c>
      <c r="D54" s="228" t="s">
        <v>261</v>
      </c>
      <c r="E54" s="228"/>
      <c r="F54" s="228">
        <v>15</v>
      </c>
      <c r="G54" s="238"/>
      <c r="H54" s="225">
        <f>IF(D54="","",F54*G54)</f>
        <v>0</v>
      </c>
      <c r="I54" s="32"/>
    </row>
    <row r="55" spans="2:9" x14ac:dyDescent="0.2">
      <c r="B55" s="221"/>
      <c r="C55" s="222"/>
      <c r="D55" s="228"/>
      <c r="E55" s="228"/>
      <c r="F55" s="228"/>
      <c r="G55" s="238"/>
      <c r="H55" s="225" t="str">
        <f>IF(D55="","",F55*G55)</f>
        <v/>
      </c>
      <c r="I55" s="32"/>
    </row>
    <row r="56" spans="2:9" x14ac:dyDescent="0.2">
      <c r="B56" s="221" t="s">
        <v>56</v>
      </c>
      <c r="C56" s="222" t="s">
        <v>705</v>
      </c>
      <c r="D56" s="228" t="s">
        <v>261</v>
      </c>
      <c r="E56" s="228"/>
      <c r="F56" s="228">
        <v>15</v>
      </c>
      <c r="G56" s="238"/>
      <c r="H56" s="225">
        <f>IF(D56="","",F56*G56)</f>
        <v>0</v>
      </c>
      <c r="I56" s="32"/>
    </row>
    <row r="57" spans="2:9" x14ac:dyDescent="0.2">
      <c r="B57" s="221"/>
      <c r="C57" s="222"/>
      <c r="D57" s="228"/>
      <c r="E57" s="228"/>
      <c r="F57" s="228"/>
      <c r="G57" s="238"/>
      <c r="H57" s="225"/>
      <c r="I57" s="32"/>
    </row>
    <row r="58" spans="2:9" ht="17.25" customHeight="1" x14ac:dyDescent="0.2">
      <c r="B58" s="221" t="s">
        <v>57</v>
      </c>
      <c r="C58" s="222" t="s">
        <v>706</v>
      </c>
      <c r="D58" s="228" t="s">
        <v>261</v>
      </c>
      <c r="E58" s="228"/>
      <c r="F58" s="228">
        <v>10</v>
      </c>
      <c r="G58" s="238"/>
      <c r="H58" s="225">
        <f>IF(D58="","",F58*G58)</f>
        <v>0</v>
      </c>
      <c r="I58" s="32"/>
    </row>
    <row r="59" spans="2:9" x14ac:dyDescent="0.2">
      <c r="B59" s="221"/>
      <c r="C59" s="222"/>
      <c r="D59" s="228"/>
      <c r="E59" s="228"/>
      <c r="F59" s="228"/>
      <c r="G59" s="238"/>
      <c r="H59" s="225" t="str">
        <f>IF(D59="","",F59*G59)</f>
        <v/>
      </c>
      <c r="I59" s="32"/>
    </row>
    <row r="60" spans="2:9" x14ac:dyDescent="0.2">
      <c r="B60" s="221" t="s">
        <v>58</v>
      </c>
      <c r="C60" s="222" t="s">
        <v>707</v>
      </c>
      <c r="D60" s="228" t="s">
        <v>261</v>
      </c>
      <c r="E60" s="228"/>
      <c r="F60" s="228">
        <v>10</v>
      </c>
      <c r="G60" s="238"/>
      <c r="H60" s="225">
        <f>IF(D60="","",F60*G60)</f>
        <v>0</v>
      </c>
      <c r="I60" s="32"/>
    </row>
    <row r="61" spans="2:9" s="22" customFormat="1" ht="20.100000000000001" customHeight="1" x14ac:dyDescent="0.2">
      <c r="B61" s="239" t="str">
        <f>B10</f>
        <v>C1.2</v>
      </c>
      <c r="C61" s="240" t="s">
        <v>13</v>
      </c>
      <c r="D61" s="241"/>
      <c r="E61" s="241"/>
      <c r="F61" s="242"/>
      <c r="G61" s="241"/>
      <c r="H61" s="243">
        <f>SUM(H9:H60)</f>
        <v>20000</v>
      </c>
      <c r="I61" s="26"/>
    </row>
    <row r="62" spans="2:9" x14ac:dyDescent="0.2">
      <c r="B62" s="491" t="str">
        <f>Client1</f>
        <v>Province of KwaZulu-Natal</v>
      </c>
      <c r="C62" s="491"/>
      <c r="D62" s="491"/>
      <c r="E62" s="491"/>
      <c r="F62" s="489" t="str">
        <f>"Contract No. "&amp;ContractNo</f>
        <v>Contract No. ZNB1250/00000/00/PMC/INF/21/T</v>
      </c>
      <c r="G62" s="489"/>
      <c r="H62" s="489"/>
    </row>
    <row r="63" spans="2:9" x14ac:dyDescent="0.2">
      <c r="B63" s="491" t="str">
        <f>Client2</f>
        <v>Department of Transport</v>
      </c>
      <c r="C63" s="491"/>
      <c r="D63" s="491"/>
      <c r="E63" s="491"/>
      <c r="F63" s="489"/>
      <c r="G63" s="489"/>
      <c r="H63" s="489"/>
    </row>
    <row r="64" spans="2:9" x14ac:dyDescent="0.2">
      <c r="B64" s="492"/>
      <c r="C64" s="492"/>
      <c r="D64" s="492"/>
      <c r="E64" s="492"/>
      <c r="F64" s="490"/>
      <c r="G64" s="490"/>
      <c r="H64" s="490"/>
    </row>
    <row r="65" spans="2:9" x14ac:dyDescent="0.2">
      <c r="B65" s="500" t="s">
        <v>8</v>
      </c>
      <c r="C65" s="501"/>
      <c r="D65" s="501"/>
      <c r="E65" s="501"/>
      <c r="F65" s="501"/>
      <c r="G65" s="501"/>
      <c r="H65" s="502" t="str">
        <f>H4</f>
        <v>CHAPTER C1.2</v>
      </c>
      <c r="I65" s="5"/>
    </row>
    <row r="66" spans="2:9" x14ac:dyDescent="0.2">
      <c r="B66" s="493" t="str">
        <f>ContractDescription</f>
        <v>UPGRADE TO KWAMAGODA (NKUKHU) RIVER BRIDGE 2002 OVER KWAMAGODA RIVER ON DISTRTICT ROAD D59 KM 0.108 IN THE PITERMARITZBURG REGION</v>
      </c>
      <c r="C66" s="494"/>
      <c r="D66" s="494"/>
      <c r="E66" s="494"/>
      <c r="F66" s="494"/>
      <c r="G66" s="494"/>
      <c r="H66" s="503"/>
      <c r="I66" s="6"/>
    </row>
    <row r="67" spans="2:9" x14ac:dyDescent="0.2">
      <c r="B67" s="493"/>
      <c r="C67" s="494"/>
      <c r="D67" s="494"/>
      <c r="E67" s="494"/>
      <c r="F67" s="494"/>
      <c r="G67" s="494"/>
      <c r="H67" s="503"/>
      <c r="I67" s="6"/>
    </row>
    <row r="68" spans="2:9" x14ac:dyDescent="0.2">
      <c r="B68" s="495"/>
      <c r="C68" s="496"/>
      <c r="D68" s="496"/>
      <c r="E68" s="496"/>
      <c r="F68" s="496"/>
      <c r="G68" s="496"/>
      <c r="H68" s="504"/>
      <c r="I68" s="6"/>
    </row>
    <row r="69" spans="2:9" s="7" customFormat="1" ht="24.95" customHeight="1" x14ac:dyDescent="0.2">
      <c r="B69" s="219" t="s">
        <v>0</v>
      </c>
      <c r="C69" s="220" t="s">
        <v>1</v>
      </c>
      <c r="D69" s="220" t="s">
        <v>2</v>
      </c>
      <c r="E69" s="220" t="s">
        <v>9</v>
      </c>
      <c r="F69" s="220" t="s">
        <v>3</v>
      </c>
      <c r="G69" s="220" t="s">
        <v>4</v>
      </c>
      <c r="H69" s="220" t="s">
        <v>5</v>
      </c>
      <c r="I69" s="10"/>
    </row>
    <row r="70" spans="2:9" s="22" customFormat="1" ht="20.100000000000001" customHeight="1" x14ac:dyDescent="0.2">
      <c r="B70" s="239"/>
      <c r="C70" s="240" t="s">
        <v>40</v>
      </c>
      <c r="D70" s="241"/>
      <c r="E70" s="241"/>
      <c r="F70" s="242"/>
      <c r="G70" s="241"/>
      <c r="H70" s="243">
        <f>H61</f>
        <v>20000</v>
      </c>
      <c r="I70" s="26"/>
    </row>
    <row r="71" spans="2:9" x14ac:dyDescent="0.2">
      <c r="B71" s="221"/>
      <c r="C71" s="222"/>
      <c r="D71" s="228"/>
      <c r="E71" s="228"/>
      <c r="F71" s="228"/>
      <c r="G71" s="238"/>
      <c r="H71" s="225" t="str">
        <f>IF(D71="","",F71*G71)</f>
        <v/>
      </c>
      <c r="I71" s="32"/>
    </row>
    <row r="72" spans="2:9" ht="31.9" customHeight="1" x14ac:dyDescent="0.2">
      <c r="B72" s="221" t="s">
        <v>60</v>
      </c>
      <c r="C72" s="222" t="s">
        <v>708</v>
      </c>
      <c r="D72" s="228" t="s">
        <v>261</v>
      </c>
      <c r="E72" s="228"/>
      <c r="F72" s="228">
        <v>10</v>
      </c>
      <c r="G72" s="238"/>
      <c r="H72" s="225">
        <f>IF(D72="","",F72*G72)</f>
        <v>0</v>
      </c>
      <c r="I72" s="32"/>
    </row>
    <row r="73" spans="2:9" x14ac:dyDescent="0.2">
      <c r="B73" s="221"/>
      <c r="C73" s="222"/>
      <c r="D73" s="228"/>
      <c r="E73" s="228"/>
      <c r="F73" s="228"/>
      <c r="G73" s="238"/>
      <c r="H73" s="225" t="str">
        <f>IF(D73="","",F73*G73)</f>
        <v/>
      </c>
      <c r="I73" s="32"/>
    </row>
    <row r="74" spans="2:9" ht="38.25" x14ac:dyDescent="0.2">
      <c r="B74" s="221" t="s">
        <v>65</v>
      </c>
      <c r="C74" s="222" t="s">
        <v>709</v>
      </c>
      <c r="D74" s="228" t="s">
        <v>261</v>
      </c>
      <c r="E74" s="228"/>
      <c r="F74" s="228">
        <v>10</v>
      </c>
      <c r="G74" s="238"/>
      <c r="H74" s="225">
        <f>IF(D74="","",F74*G74)</f>
        <v>0</v>
      </c>
      <c r="I74" s="32"/>
    </row>
    <row r="75" spans="2:9" x14ac:dyDescent="0.2">
      <c r="B75" s="221"/>
      <c r="C75" s="222"/>
      <c r="D75" s="228"/>
      <c r="E75" s="228"/>
      <c r="F75" s="228"/>
      <c r="G75" s="238"/>
      <c r="H75" s="225"/>
      <c r="I75" s="32"/>
    </row>
    <row r="76" spans="2:9" x14ac:dyDescent="0.2">
      <c r="B76" s="221" t="s">
        <v>66</v>
      </c>
      <c r="C76" s="222" t="s">
        <v>978</v>
      </c>
      <c r="D76" s="228"/>
      <c r="E76" s="228"/>
      <c r="F76" s="228"/>
      <c r="G76" s="231"/>
      <c r="H76" s="225" t="str">
        <f t="shared" ref="H76:H82" si="2">IF(D76="","",F76*G76)</f>
        <v/>
      </c>
      <c r="I76" s="32"/>
    </row>
    <row r="77" spans="2:9" x14ac:dyDescent="0.2">
      <c r="B77" s="221"/>
      <c r="C77" s="222"/>
      <c r="D77" s="228"/>
      <c r="E77" s="228"/>
      <c r="F77" s="228"/>
      <c r="G77" s="231"/>
      <c r="H77" s="225" t="str">
        <f t="shared" si="2"/>
        <v/>
      </c>
      <c r="I77" s="32"/>
    </row>
    <row r="78" spans="2:9" x14ac:dyDescent="0.2">
      <c r="B78" s="221" t="s">
        <v>54</v>
      </c>
      <c r="C78" s="222" t="s">
        <v>67</v>
      </c>
      <c r="D78" s="228" t="s">
        <v>33</v>
      </c>
      <c r="E78" s="228"/>
      <c r="F78" s="228">
        <v>2000</v>
      </c>
      <c r="G78" s="231"/>
      <c r="H78" s="225">
        <f t="shared" si="2"/>
        <v>0</v>
      </c>
      <c r="I78" s="32"/>
    </row>
    <row r="79" spans="2:9" x14ac:dyDescent="0.2">
      <c r="B79" s="221"/>
      <c r="C79" s="222"/>
      <c r="D79" s="228"/>
      <c r="E79" s="228"/>
      <c r="F79" s="228"/>
      <c r="G79" s="231"/>
      <c r="H79" s="225" t="str">
        <f t="shared" si="2"/>
        <v/>
      </c>
      <c r="I79" s="32"/>
    </row>
    <row r="80" spans="2:9" x14ac:dyDescent="0.2">
      <c r="B80" s="221" t="s">
        <v>56</v>
      </c>
      <c r="C80" s="222" t="s">
        <v>68</v>
      </c>
      <c r="D80" s="228" t="s">
        <v>33</v>
      </c>
      <c r="E80" s="228"/>
      <c r="F80" s="228">
        <v>250</v>
      </c>
      <c r="G80" s="231"/>
      <c r="H80" s="225">
        <f t="shared" si="2"/>
        <v>0</v>
      </c>
      <c r="I80" s="32"/>
    </row>
    <row r="81" spans="2:9" x14ac:dyDescent="0.2">
      <c r="B81" s="221"/>
      <c r="C81" s="222"/>
      <c r="D81" s="228"/>
      <c r="E81" s="228"/>
      <c r="F81" s="228"/>
      <c r="G81" s="231"/>
      <c r="H81" s="225" t="str">
        <f t="shared" si="2"/>
        <v/>
      </c>
      <c r="I81" s="32"/>
    </row>
    <row r="82" spans="2:9" ht="14.25" x14ac:dyDescent="0.2">
      <c r="B82" s="221" t="s">
        <v>58</v>
      </c>
      <c r="C82" s="222" t="s">
        <v>710</v>
      </c>
      <c r="D82" s="228" t="s">
        <v>33</v>
      </c>
      <c r="E82" s="228"/>
      <c r="F82" s="228">
        <v>800</v>
      </c>
      <c r="G82" s="231"/>
      <c r="H82" s="225">
        <f t="shared" si="2"/>
        <v>0</v>
      </c>
      <c r="I82" s="32"/>
    </row>
    <row r="83" spans="2:9" x14ac:dyDescent="0.2">
      <c r="B83" s="221"/>
      <c r="C83" s="222"/>
      <c r="D83" s="228"/>
      <c r="E83" s="228"/>
      <c r="F83" s="228"/>
      <c r="G83" s="231"/>
      <c r="H83" s="225"/>
      <c r="I83" s="32"/>
    </row>
    <row r="84" spans="2:9" x14ac:dyDescent="0.2">
      <c r="B84" s="221" t="s">
        <v>59</v>
      </c>
      <c r="C84" s="222" t="s">
        <v>711</v>
      </c>
      <c r="D84" s="228" t="s">
        <v>33</v>
      </c>
      <c r="E84" s="228"/>
      <c r="F84" s="228">
        <v>600</v>
      </c>
      <c r="G84" s="231"/>
      <c r="H84" s="225">
        <f>IF(D84="","",F84*G84)</f>
        <v>0</v>
      </c>
      <c r="I84" s="32"/>
    </row>
    <row r="85" spans="2:9" x14ac:dyDescent="0.2">
      <c r="B85" s="221"/>
      <c r="C85" s="222"/>
      <c r="D85" s="228"/>
      <c r="E85" s="228"/>
      <c r="F85" s="228"/>
      <c r="G85" s="231"/>
      <c r="H85" s="225"/>
      <c r="I85" s="32"/>
    </row>
    <row r="86" spans="2:9" x14ac:dyDescent="0.2">
      <c r="B86" s="221" t="s">
        <v>70</v>
      </c>
      <c r="C86" s="222" t="s">
        <v>71</v>
      </c>
      <c r="D86" s="228"/>
      <c r="E86" s="228"/>
      <c r="F86" s="228"/>
      <c r="G86" s="231"/>
      <c r="H86" s="225" t="str">
        <f>IF(D86="","",F86*G86)</f>
        <v/>
      </c>
      <c r="I86" s="32"/>
    </row>
    <row r="87" spans="2:9" x14ac:dyDescent="0.2">
      <c r="B87" s="221"/>
      <c r="C87" s="222"/>
      <c r="D87" s="228"/>
      <c r="E87" s="228"/>
      <c r="F87" s="228"/>
      <c r="G87" s="231"/>
      <c r="H87" s="225" t="str">
        <f>IF(D87="","",F87*G87)</f>
        <v/>
      </c>
      <c r="I87" s="32"/>
    </row>
    <row r="88" spans="2:9" x14ac:dyDescent="0.2">
      <c r="B88" s="221" t="s">
        <v>54</v>
      </c>
      <c r="C88" s="222" t="s">
        <v>72</v>
      </c>
      <c r="D88" s="228" t="s">
        <v>485</v>
      </c>
      <c r="E88" s="228"/>
      <c r="F88" s="228">
        <v>1</v>
      </c>
      <c r="G88" s="231">
        <v>30000</v>
      </c>
      <c r="H88" s="225">
        <f>IF(D88="","",F88*G88)</f>
        <v>30000</v>
      </c>
      <c r="I88" s="32"/>
    </row>
    <row r="89" spans="2:9" x14ac:dyDescent="0.2">
      <c r="B89" s="221"/>
      <c r="C89" s="222"/>
      <c r="D89" s="228"/>
      <c r="E89" s="228"/>
      <c r="F89" s="228"/>
      <c r="G89" s="231"/>
      <c r="H89" s="225" t="str">
        <f>IF(D89="","",F89*G89)</f>
        <v/>
      </c>
      <c r="I89" s="32"/>
    </row>
    <row r="90" spans="2:9" ht="25.5" x14ac:dyDescent="0.2">
      <c r="B90" s="221" t="s">
        <v>56</v>
      </c>
      <c r="C90" s="222" t="s">
        <v>73</v>
      </c>
      <c r="D90" s="228" t="s">
        <v>39</v>
      </c>
      <c r="E90" s="228"/>
      <c r="F90" s="228">
        <v>1</v>
      </c>
      <c r="G90" s="445"/>
      <c r="H90" s="225">
        <f>H88*G90</f>
        <v>0</v>
      </c>
      <c r="I90" s="32"/>
    </row>
    <row r="91" spans="2:9" x14ac:dyDescent="0.2">
      <c r="B91" s="221"/>
      <c r="C91" s="222"/>
      <c r="D91" s="228"/>
      <c r="E91" s="228"/>
      <c r="F91" s="228"/>
      <c r="G91" s="231"/>
      <c r="H91" s="225" t="str">
        <f>IF(D91="","",F91*G91)</f>
        <v/>
      </c>
      <c r="I91" s="32"/>
    </row>
    <row r="92" spans="2:9" x14ac:dyDescent="0.2">
      <c r="B92" s="221" t="s">
        <v>728</v>
      </c>
      <c r="C92" s="222" t="s">
        <v>729</v>
      </c>
      <c r="D92" s="228" t="s">
        <v>486</v>
      </c>
      <c r="E92" s="228"/>
      <c r="F92" s="228">
        <v>1</v>
      </c>
      <c r="G92" s="231">
        <v>169500</v>
      </c>
      <c r="H92" s="225">
        <f>IF(D92="","",F92*G92)</f>
        <v>169500</v>
      </c>
      <c r="I92" s="32"/>
    </row>
    <row r="93" spans="2:9" x14ac:dyDescent="0.2">
      <c r="B93" s="221"/>
      <c r="C93" s="222"/>
      <c r="D93" s="228"/>
      <c r="E93" s="228"/>
      <c r="F93" s="228"/>
      <c r="G93" s="231"/>
      <c r="H93" s="225"/>
      <c r="I93" s="32"/>
    </row>
    <row r="94" spans="2:9" ht="25.5" x14ac:dyDescent="0.2">
      <c r="B94" s="244"/>
      <c r="C94" s="222" t="s">
        <v>730</v>
      </c>
      <c r="D94" s="228" t="s">
        <v>39</v>
      </c>
      <c r="E94" s="228"/>
      <c r="F94" s="228">
        <v>1</v>
      </c>
      <c r="G94" s="445"/>
      <c r="H94" s="225">
        <f>H92*G94</f>
        <v>0</v>
      </c>
      <c r="I94" s="32"/>
    </row>
    <row r="95" spans="2:9" x14ac:dyDescent="0.2">
      <c r="B95" s="244"/>
      <c r="C95" s="222"/>
      <c r="D95" s="228"/>
      <c r="E95" s="228"/>
      <c r="F95" s="228"/>
      <c r="G95" s="231"/>
      <c r="H95" s="225"/>
      <c r="I95" s="32"/>
    </row>
    <row r="96" spans="2:9" x14ac:dyDescent="0.2">
      <c r="B96" s="244"/>
      <c r="C96" s="222"/>
      <c r="D96" s="228"/>
      <c r="E96" s="228"/>
      <c r="F96" s="228"/>
      <c r="G96" s="231"/>
      <c r="H96" s="225"/>
      <c r="I96" s="32"/>
    </row>
    <row r="97" spans="2:9" x14ac:dyDescent="0.2">
      <c r="B97" s="244"/>
      <c r="C97" s="222"/>
      <c r="D97" s="228"/>
      <c r="E97" s="228"/>
      <c r="F97" s="228"/>
      <c r="G97" s="231"/>
      <c r="H97" s="225"/>
      <c r="I97" s="32"/>
    </row>
    <row r="98" spans="2:9" x14ac:dyDescent="0.2">
      <c r="B98" s="244"/>
      <c r="C98" s="222"/>
      <c r="D98" s="228"/>
      <c r="E98" s="228"/>
      <c r="F98" s="228"/>
      <c r="G98" s="231"/>
      <c r="H98" s="225"/>
      <c r="I98" s="32"/>
    </row>
    <row r="99" spans="2:9" x14ac:dyDescent="0.2">
      <c r="B99" s="244"/>
      <c r="C99" s="222"/>
      <c r="D99" s="228"/>
      <c r="E99" s="228"/>
      <c r="F99" s="228"/>
      <c r="G99" s="231"/>
      <c r="H99" s="225"/>
      <c r="I99" s="32"/>
    </row>
    <row r="100" spans="2:9" x14ac:dyDescent="0.2">
      <c r="B100" s="244"/>
      <c r="C100" s="222"/>
      <c r="D100" s="228"/>
      <c r="E100" s="228"/>
      <c r="F100" s="228"/>
      <c r="G100" s="231"/>
      <c r="H100" s="225"/>
      <c r="I100" s="32"/>
    </row>
    <row r="101" spans="2:9" x14ac:dyDescent="0.2">
      <c r="B101" s="244"/>
      <c r="C101" s="222"/>
      <c r="D101" s="228"/>
      <c r="E101" s="228"/>
      <c r="F101" s="228"/>
      <c r="G101" s="231"/>
      <c r="H101" s="225"/>
      <c r="I101" s="32"/>
    </row>
    <row r="102" spans="2:9" x14ac:dyDescent="0.2">
      <c r="B102" s="244"/>
      <c r="C102" s="222"/>
      <c r="D102" s="228"/>
      <c r="E102" s="228"/>
      <c r="F102" s="228"/>
      <c r="G102" s="231"/>
      <c r="H102" s="225"/>
      <c r="I102" s="32"/>
    </row>
    <row r="103" spans="2:9" x14ac:dyDescent="0.2">
      <c r="B103" s="244"/>
      <c r="C103" s="222"/>
      <c r="D103" s="228"/>
      <c r="E103" s="228"/>
      <c r="F103" s="228"/>
      <c r="G103" s="231"/>
      <c r="H103" s="225"/>
      <c r="I103" s="32"/>
    </row>
    <row r="104" spans="2:9" x14ac:dyDescent="0.2">
      <c r="B104" s="244"/>
      <c r="C104" s="222"/>
      <c r="D104" s="228"/>
      <c r="E104" s="228"/>
      <c r="F104" s="228"/>
      <c r="G104" s="231"/>
      <c r="H104" s="225"/>
      <c r="I104" s="32"/>
    </row>
    <row r="105" spans="2:9" x14ac:dyDescent="0.2">
      <c r="B105" s="244"/>
      <c r="C105" s="222"/>
      <c r="D105" s="228"/>
      <c r="E105" s="228"/>
      <c r="F105" s="228"/>
      <c r="G105" s="231"/>
      <c r="H105" s="225"/>
      <c r="I105" s="32"/>
    </row>
    <row r="106" spans="2:9" x14ac:dyDescent="0.2">
      <c r="B106" s="244"/>
      <c r="C106" s="222"/>
      <c r="D106" s="228"/>
      <c r="E106" s="228"/>
      <c r="F106" s="228"/>
      <c r="G106" s="231"/>
      <c r="H106" s="225"/>
      <c r="I106" s="32"/>
    </row>
    <row r="107" spans="2:9" x14ac:dyDescent="0.2">
      <c r="B107" s="244"/>
      <c r="C107" s="222"/>
      <c r="D107" s="228"/>
      <c r="E107" s="228"/>
      <c r="F107" s="228"/>
      <c r="G107" s="231"/>
      <c r="H107" s="225"/>
      <c r="I107" s="32"/>
    </row>
    <row r="108" spans="2:9" x14ac:dyDescent="0.2">
      <c r="B108" s="244"/>
      <c r="C108" s="222"/>
      <c r="D108" s="228"/>
      <c r="E108" s="228"/>
      <c r="F108" s="228"/>
      <c r="G108" s="231"/>
      <c r="H108" s="225"/>
      <c r="I108" s="32"/>
    </row>
    <row r="109" spans="2:9" x14ac:dyDescent="0.2">
      <c r="B109" s="244"/>
      <c r="C109" s="222"/>
      <c r="D109" s="228"/>
      <c r="E109" s="228"/>
      <c r="F109" s="228"/>
      <c r="G109" s="231"/>
      <c r="H109" s="225"/>
      <c r="I109" s="32"/>
    </row>
    <row r="110" spans="2:9" x14ac:dyDescent="0.2">
      <c r="B110" s="244"/>
      <c r="C110" s="222"/>
      <c r="D110" s="228"/>
      <c r="E110" s="228"/>
      <c r="F110" s="228"/>
      <c r="G110" s="231"/>
      <c r="H110" s="225"/>
      <c r="I110" s="32"/>
    </row>
    <row r="111" spans="2:9" x14ac:dyDescent="0.2">
      <c r="B111" s="244"/>
      <c r="C111" s="222"/>
      <c r="D111" s="228"/>
      <c r="E111" s="228"/>
      <c r="F111" s="228"/>
      <c r="G111" s="231"/>
      <c r="H111" s="225"/>
      <c r="I111" s="32"/>
    </row>
    <row r="112" spans="2:9" x14ac:dyDescent="0.2">
      <c r="B112" s="244"/>
      <c r="C112" s="222"/>
      <c r="D112" s="228"/>
      <c r="E112" s="228"/>
      <c r="F112" s="228"/>
      <c r="G112" s="231"/>
      <c r="H112" s="225"/>
      <c r="I112" s="32"/>
    </row>
    <row r="113" spans="2:9" x14ac:dyDescent="0.2">
      <c r="B113" s="244"/>
      <c r="C113" s="222"/>
      <c r="D113" s="228"/>
      <c r="E113" s="228"/>
      <c r="F113" s="228"/>
      <c r="G113" s="231"/>
      <c r="H113" s="225"/>
      <c r="I113" s="32"/>
    </row>
    <row r="114" spans="2:9" x14ac:dyDescent="0.2">
      <c r="B114" s="244"/>
      <c r="C114" s="222"/>
      <c r="D114" s="228"/>
      <c r="E114" s="228"/>
      <c r="F114" s="228"/>
      <c r="G114" s="231"/>
      <c r="H114" s="225"/>
      <c r="I114" s="32"/>
    </row>
    <row r="115" spans="2:9" x14ac:dyDescent="0.2">
      <c r="B115" s="244"/>
      <c r="C115" s="222"/>
      <c r="D115" s="228"/>
      <c r="E115" s="228"/>
      <c r="F115" s="228"/>
      <c r="G115" s="231"/>
      <c r="H115" s="225"/>
      <c r="I115" s="32"/>
    </row>
    <row r="116" spans="2:9" x14ac:dyDescent="0.2">
      <c r="B116" s="244"/>
      <c r="C116" s="222"/>
      <c r="D116" s="228"/>
      <c r="E116" s="228"/>
      <c r="F116" s="228"/>
      <c r="G116" s="231"/>
      <c r="H116" s="225" t="str">
        <f>IF(D116="","",F116*G116)</f>
        <v/>
      </c>
      <c r="I116" s="32"/>
    </row>
    <row r="117" spans="2:9" s="22" customFormat="1" ht="24.95" customHeight="1" x14ac:dyDescent="0.2">
      <c r="B117" s="245" t="str">
        <f>B10</f>
        <v>C1.2</v>
      </c>
      <c r="C117" s="240" t="s">
        <v>654</v>
      </c>
      <c r="D117" s="241"/>
      <c r="E117" s="241"/>
      <c r="F117" s="242"/>
      <c r="G117" s="241"/>
      <c r="H117" s="243">
        <f>SUM(H70:H116)</f>
        <v>219500</v>
      </c>
      <c r="I117" s="26"/>
    </row>
  </sheetData>
  <mergeCells count="14">
    <mergeCell ref="B62:E62"/>
    <mergeCell ref="F62:H64"/>
    <mergeCell ref="B63:E63"/>
    <mergeCell ref="B64:E64"/>
    <mergeCell ref="B65:G65"/>
    <mergeCell ref="H65:H68"/>
    <mergeCell ref="B66:G68"/>
    <mergeCell ref="F1:H3"/>
    <mergeCell ref="B1:E1"/>
    <mergeCell ref="B2:E2"/>
    <mergeCell ref="B3:E3"/>
    <mergeCell ref="B5:G7"/>
    <mergeCell ref="H4:H7"/>
    <mergeCell ref="B4:G4"/>
  </mergeCells>
  <phoneticPr fontId="13" type="noConversion"/>
  <printOptions horizontalCentered="1"/>
  <pageMargins left="0.43307086614173229" right="0.31496062992125984" top="0.43307086614173229" bottom="0.62992125984251968" header="0.35433070866141736" footer="0.31496062992125984"/>
  <pageSetup paperSize="9" scale="82" firstPageNumber="31" fitToHeight="0" orientation="portrait" cellComments="asDisplayed" useFirstPageNumber="1" r:id="rId1"/>
  <headerFooter>
    <oddHeader xml:space="preserve">&amp;R&amp;"Arial,Bold Italic"
</oddHeader>
  </headerFooter>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EFE0-BB11-4A8E-8789-8737B0A08041}">
  <sheetPr codeName="Sheet3">
    <tabColor rgb="FF00B050"/>
  </sheetPr>
  <dimension ref="B1:I77"/>
  <sheetViews>
    <sheetView view="pageBreakPreview" topLeftCell="A13" zoomScale="85" zoomScaleNormal="55" zoomScaleSheetLayoutView="85" zoomScalePageLayoutView="125" workbookViewId="0">
      <selection activeCell="G20" sqref="G20"/>
    </sheetView>
  </sheetViews>
  <sheetFormatPr defaultColWidth="6.85546875" defaultRowHeight="12.75" x14ac:dyDescent="0.2"/>
  <cols>
    <col min="1" max="1" width="0.85546875" style="1" customWidth="1"/>
    <col min="2" max="2" width="11.7109375" style="267" customWidth="1"/>
    <col min="3" max="3" width="45.7109375" style="247" customWidth="1"/>
    <col min="4" max="4" width="13.7109375" style="248" customWidth="1"/>
    <col min="5" max="5" width="5.7109375" style="248" hidden="1" customWidth="1"/>
    <col min="6" max="6" width="15.7109375" style="248" customWidth="1"/>
    <col min="7" max="7" width="15.7109375" style="249" customWidth="1"/>
    <col min="8" max="8" width="18" style="250" bestFit="1" customWidth="1"/>
    <col min="9" max="9" width="0.85546875" style="4" customWidth="1"/>
    <col min="10" max="16384" width="6.85546875" style="1"/>
  </cols>
  <sheetData>
    <row r="1" spans="2:9" x14ac:dyDescent="0.2">
      <c r="B1" s="253" t="str">
        <f>Client1</f>
        <v>Province of KwaZulu-Natal</v>
      </c>
      <c r="C1" s="254"/>
      <c r="D1" s="255"/>
      <c r="E1" s="255"/>
      <c r="F1" s="505" t="str">
        <f>"Contract No. "&amp;ContractNo</f>
        <v>Contract No. ZNB1250/00000/00/PMC/INF/21/T</v>
      </c>
      <c r="G1" s="505"/>
      <c r="H1" s="505"/>
    </row>
    <row r="2" spans="2:9" x14ac:dyDescent="0.2">
      <c r="B2" s="256" t="str">
        <f>Client2</f>
        <v>Department of Transport</v>
      </c>
      <c r="C2" s="254"/>
      <c r="D2" s="255"/>
      <c r="E2" s="255"/>
      <c r="F2" s="255"/>
      <c r="G2" s="257"/>
      <c r="H2" s="258"/>
    </row>
    <row r="3" spans="2:9" x14ac:dyDescent="0.2">
      <c r="B3" s="259"/>
      <c r="C3" s="259"/>
      <c r="D3" s="260"/>
      <c r="E3" s="260"/>
      <c r="F3" s="260"/>
      <c r="G3" s="261"/>
      <c r="H3" s="262"/>
    </row>
    <row r="4" spans="2:9" x14ac:dyDescent="0.2">
      <c r="B4" s="500" t="s">
        <v>8</v>
      </c>
      <c r="C4" s="501"/>
      <c r="D4" s="501"/>
      <c r="E4" s="501"/>
      <c r="F4" s="501"/>
      <c r="G4" s="501"/>
      <c r="H4" s="497" t="str">
        <f>"CHAPTER "&amp;B10</f>
        <v>CHAPTER C1.3</v>
      </c>
      <c r="I4" s="5"/>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498"/>
      <c r="I5" s="6"/>
    </row>
    <row r="6" spans="2:9" ht="12.75" customHeight="1" x14ac:dyDescent="0.2">
      <c r="B6" s="493"/>
      <c r="C6" s="494"/>
      <c r="D6" s="494"/>
      <c r="E6" s="494"/>
      <c r="F6" s="494"/>
      <c r="G6" s="494"/>
      <c r="H6" s="498"/>
      <c r="I6" s="6"/>
    </row>
    <row r="7" spans="2:9" ht="7.5" customHeight="1" x14ac:dyDescent="0.2">
      <c r="B7" s="495"/>
      <c r="C7" s="496"/>
      <c r="D7" s="496"/>
      <c r="E7" s="496"/>
      <c r="F7" s="496"/>
      <c r="G7" s="496"/>
      <c r="H7" s="499"/>
      <c r="I7" s="6"/>
    </row>
    <row r="8" spans="2:9" s="7" customFormat="1" ht="24.95" customHeight="1" x14ac:dyDescent="0.2">
      <c r="B8" s="263" t="s">
        <v>0</v>
      </c>
      <c r="C8" s="220" t="s">
        <v>1</v>
      </c>
      <c r="D8" s="220" t="s">
        <v>2</v>
      </c>
      <c r="E8" s="220" t="s">
        <v>9</v>
      </c>
      <c r="F8" s="220" t="s">
        <v>3</v>
      </c>
      <c r="G8" s="220" t="s">
        <v>4</v>
      </c>
      <c r="H8" s="220" t="s">
        <v>5</v>
      </c>
      <c r="I8" s="10"/>
    </row>
    <row r="9" spans="2:9" x14ac:dyDescent="0.2">
      <c r="B9" s="221"/>
      <c r="C9" s="222"/>
      <c r="D9" s="223"/>
      <c r="E9" s="223"/>
      <c r="F9" s="223"/>
      <c r="G9" s="224"/>
      <c r="H9" s="264" t="str">
        <f>IF(D9="","",F9*G9)</f>
        <v/>
      </c>
      <c r="I9" s="16"/>
    </row>
    <row r="10" spans="2:9" ht="25.5" x14ac:dyDescent="0.2">
      <c r="B10" s="226" t="s">
        <v>74</v>
      </c>
      <c r="C10" s="227" t="s">
        <v>75</v>
      </c>
      <c r="D10" s="228"/>
      <c r="E10" s="228"/>
      <c r="F10" s="228"/>
      <c r="G10" s="229"/>
      <c r="H10" s="225" t="str">
        <f t="shared" ref="H10:H21" si="0">IF(D10="","",F10*G10)</f>
        <v/>
      </c>
      <c r="I10" s="32"/>
    </row>
    <row r="11" spans="2:9" x14ac:dyDescent="0.2">
      <c r="B11" s="221"/>
      <c r="C11" s="222"/>
      <c r="D11" s="228"/>
      <c r="E11" s="228"/>
      <c r="F11" s="228"/>
      <c r="G11" s="229"/>
      <c r="H11" s="225" t="str">
        <f t="shared" si="0"/>
        <v/>
      </c>
      <c r="I11" s="32"/>
    </row>
    <row r="12" spans="2:9" x14ac:dyDescent="0.2">
      <c r="B12" s="221" t="s">
        <v>76</v>
      </c>
      <c r="C12" s="222" t="s">
        <v>77</v>
      </c>
      <c r="D12" s="228"/>
      <c r="E12" s="228"/>
      <c r="F12" s="228"/>
      <c r="G12" s="265"/>
      <c r="H12" s="225" t="str">
        <f t="shared" si="0"/>
        <v/>
      </c>
      <c r="I12" s="32"/>
    </row>
    <row r="13" spans="2:9" x14ac:dyDescent="0.2">
      <c r="B13" s="221"/>
      <c r="C13" s="222"/>
      <c r="D13" s="228"/>
      <c r="E13" s="228"/>
      <c r="F13" s="228"/>
      <c r="G13" s="230"/>
      <c r="H13" s="225" t="str">
        <f t="shared" si="0"/>
        <v/>
      </c>
      <c r="I13" s="32"/>
    </row>
    <row r="14" spans="2:9" x14ac:dyDescent="0.2">
      <c r="B14" s="221" t="s">
        <v>78</v>
      </c>
      <c r="C14" s="222" t="s">
        <v>81</v>
      </c>
      <c r="D14" s="228" t="s">
        <v>12</v>
      </c>
      <c r="E14" s="228"/>
      <c r="F14" s="187">
        <v>1</v>
      </c>
      <c r="G14" s="231"/>
      <c r="H14" s="225">
        <f t="shared" si="0"/>
        <v>0</v>
      </c>
      <c r="I14" s="33"/>
    </row>
    <row r="15" spans="2:9" x14ac:dyDescent="0.2">
      <c r="B15" s="221"/>
      <c r="C15" s="222"/>
      <c r="D15" s="228"/>
      <c r="E15" s="228"/>
      <c r="F15" s="187"/>
      <c r="G15" s="231"/>
      <c r="H15" s="225"/>
      <c r="I15" s="33"/>
    </row>
    <row r="16" spans="2:9" x14ac:dyDescent="0.2">
      <c r="B16" s="221" t="s">
        <v>79</v>
      </c>
      <c r="C16" s="222" t="s">
        <v>82</v>
      </c>
      <c r="D16" s="228" t="s">
        <v>12</v>
      </c>
      <c r="E16" s="228"/>
      <c r="F16" s="187">
        <v>1</v>
      </c>
      <c r="G16" s="231"/>
      <c r="H16" s="225">
        <f t="shared" si="0"/>
        <v>0</v>
      </c>
      <c r="I16" s="33"/>
    </row>
    <row r="17" spans="2:9" x14ac:dyDescent="0.2">
      <c r="B17" s="221"/>
      <c r="C17" s="222"/>
      <c r="D17" s="228"/>
      <c r="E17" s="228"/>
      <c r="F17" s="187"/>
      <c r="G17" s="231"/>
      <c r="H17" s="225"/>
      <c r="I17" s="33"/>
    </row>
    <row r="18" spans="2:9" x14ac:dyDescent="0.2">
      <c r="B18" s="221" t="s">
        <v>80</v>
      </c>
      <c r="C18" s="222" t="s">
        <v>83</v>
      </c>
      <c r="D18" s="228" t="s">
        <v>22</v>
      </c>
      <c r="E18" s="228"/>
      <c r="F18" s="187">
        <v>15</v>
      </c>
      <c r="G18" s="231"/>
      <c r="H18" s="225">
        <f t="shared" si="0"/>
        <v>0</v>
      </c>
      <c r="I18" s="33"/>
    </row>
    <row r="19" spans="2:9" x14ac:dyDescent="0.2">
      <c r="B19" s="221"/>
      <c r="C19" s="222"/>
      <c r="D19" s="228"/>
      <c r="E19" s="228"/>
      <c r="F19" s="187"/>
      <c r="G19" s="230"/>
      <c r="H19" s="225" t="str">
        <f t="shared" si="0"/>
        <v/>
      </c>
      <c r="I19" s="32"/>
    </row>
    <row r="20" spans="2:9" ht="14.25" x14ac:dyDescent="0.2">
      <c r="B20" s="221" t="s">
        <v>84</v>
      </c>
      <c r="C20" s="222" t="s">
        <v>85</v>
      </c>
      <c r="D20" s="228" t="s">
        <v>86</v>
      </c>
      <c r="E20" s="228"/>
      <c r="F20" s="187">
        <v>6</v>
      </c>
      <c r="G20" s="446"/>
      <c r="H20" s="225">
        <f t="shared" si="0"/>
        <v>0</v>
      </c>
      <c r="I20" s="32"/>
    </row>
    <row r="21" spans="2:9" x14ac:dyDescent="0.2">
      <c r="B21" s="221"/>
      <c r="C21" s="222"/>
      <c r="D21" s="228"/>
      <c r="E21" s="228"/>
      <c r="F21" s="187"/>
      <c r="G21" s="230"/>
      <c r="H21" s="225" t="str">
        <f t="shared" si="0"/>
        <v/>
      </c>
      <c r="I21" s="35"/>
    </row>
    <row r="22" spans="2:9" x14ac:dyDescent="0.2">
      <c r="B22" s="221"/>
      <c r="C22" s="222"/>
      <c r="D22" s="228"/>
      <c r="E22" s="228"/>
      <c r="F22" s="228"/>
      <c r="G22" s="231"/>
      <c r="H22" s="225"/>
      <c r="I22" s="32"/>
    </row>
    <row r="23" spans="2:9" x14ac:dyDescent="0.2">
      <c r="B23" s="221"/>
      <c r="C23" s="222"/>
      <c r="D23" s="228"/>
      <c r="E23" s="228"/>
      <c r="F23" s="228"/>
      <c r="G23" s="238"/>
      <c r="H23" s="225"/>
      <c r="I23" s="32"/>
    </row>
    <row r="24" spans="2:9" x14ac:dyDescent="0.2">
      <c r="B24" s="221"/>
      <c r="C24" s="222"/>
      <c r="D24" s="228"/>
      <c r="E24" s="228"/>
      <c r="F24" s="228"/>
      <c r="G24" s="238"/>
      <c r="H24" s="225"/>
      <c r="I24" s="32"/>
    </row>
    <row r="25" spans="2:9" x14ac:dyDescent="0.2">
      <c r="B25" s="221"/>
      <c r="C25" s="222"/>
      <c r="D25" s="228"/>
      <c r="E25" s="228"/>
      <c r="F25" s="228"/>
      <c r="G25" s="238"/>
      <c r="H25" s="225"/>
      <c r="I25" s="32"/>
    </row>
    <row r="26" spans="2:9" x14ac:dyDescent="0.2">
      <c r="B26" s="221"/>
      <c r="C26" s="222"/>
      <c r="D26" s="228"/>
      <c r="E26" s="228"/>
      <c r="F26" s="228"/>
      <c r="G26" s="266"/>
      <c r="H26" s="225"/>
      <c r="I26" s="32"/>
    </row>
    <row r="27" spans="2:9" x14ac:dyDescent="0.2">
      <c r="B27" s="221"/>
      <c r="C27" s="222"/>
      <c r="D27" s="228"/>
      <c r="E27" s="228"/>
      <c r="F27" s="228"/>
      <c r="G27" s="266"/>
      <c r="H27" s="225"/>
      <c r="I27" s="32"/>
    </row>
    <row r="28" spans="2:9" x14ac:dyDescent="0.2">
      <c r="B28" s="221"/>
      <c r="C28" s="222"/>
      <c r="D28" s="228"/>
      <c r="E28" s="228"/>
      <c r="F28" s="228"/>
      <c r="G28" s="266"/>
      <c r="H28" s="225"/>
      <c r="I28" s="32"/>
    </row>
    <row r="29" spans="2:9" x14ac:dyDescent="0.2">
      <c r="B29" s="221"/>
      <c r="C29" s="222"/>
      <c r="D29" s="228"/>
      <c r="E29" s="228"/>
      <c r="F29" s="228"/>
      <c r="G29" s="266"/>
      <c r="H29" s="225"/>
      <c r="I29" s="32"/>
    </row>
    <row r="30" spans="2:9" x14ac:dyDescent="0.2">
      <c r="B30" s="221"/>
      <c r="C30" s="222"/>
      <c r="D30" s="228"/>
      <c r="E30" s="228"/>
      <c r="F30" s="228"/>
      <c r="G30" s="266"/>
      <c r="H30" s="225"/>
      <c r="I30" s="32"/>
    </row>
    <row r="31" spans="2:9" x14ac:dyDescent="0.2">
      <c r="B31" s="221"/>
      <c r="C31" s="222"/>
      <c r="D31" s="228"/>
      <c r="E31" s="228"/>
      <c r="F31" s="228"/>
      <c r="G31" s="266"/>
      <c r="H31" s="225"/>
      <c r="I31" s="32"/>
    </row>
    <row r="32" spans="2:9" x14ac:dyDescent="0.2">
      <c r="B32" s="221"/>
      <c r="C32" s="222"/>
      <c r="D32" s="228"/>
      <c r="E32" s="228"/>
      <c r="F32" s="228"/>
      <c r="G32" s="266"/>
      <c r="H32" s="225"/>
      <c r="I32" s="32"/>
    </row>
    <row r="33" spans="2:9" x14ac:dyDescent="0.2">
      <c r="B33" s="221"/>
      <c r="C33" s="222"/>
      <c r="D33" s="228"/>
      <c r="E33" s="228"/>
      <c r="F33" s="228"/>
      <c r="G33" s="266"/>
      <c r="H33" s="225"/>
      <c r="I33" s="32"/>
    </row>
    <row r="34" spans="2:9" x14ac:dyDescent="0.2">
      <c r="B34" s="221"/>
      <c r="C34" s="222"/>
      <c r="D34" s="228"/>
      <c r="E34" s="228"/>
      <c r="F34" s="228"/>
      <c r="G34" s="266"/>
      <c r="H34" s="225"/>
      <c r="I34" s="32"/>
    </row>
    <row r="35" spans="2:9" x14ac:dyDescent="0.2">
      <c r="B35" s="221"/>
      <c r="C35" s="222"/>
      <c r="D35" s="228"/>
      <c r="E35" s="228"/>
      <c r="F35" s="228"/>
      <c r="G35" s="266"/>
      <c r="H35" s="225"/>
      <c r="I35" s="32"/>
    </row>
    <row r="36" spans="2:9" x14ac:dyDescent="0.2">
      <c r="B36" s="221"/>
      <c r="C36" s="222"/>
      <c r="D36" s="228"/>
      <c r="E36" s="228"/>
      <c r="F36" s="228"/>
      <c r="G36" s="266"/>
      <c r="H36" s="225"/>
      <c r="I36" s="32"/>
    </row>
    <row r="37" spans="2:9" x14ac:dyDescent="0.2">
      <c r="B37" s="221"/>
      <c r="C37" s="222"/>
      <c r="D37" s="228"/>
      <c r="E37" s="228"/>
      <c r="F37" s="228"/>
      <c r="G37" s="266"/>
      <c r="H37" s="225"/>
      <c r="I37" s="32"/>
    </row>
    <row r="38" spans="2:9" x14ac:dyDescent="0.2">
      <c r="B38" s="221"/>
      <c r="C38" s="222"/>
      <c r="D38" s="228"/>
      <c r="E38" s="228"/>
      <c r="F38" s="228"/>
      <c r="G38" s="266"/>
      <c r="H38" s="225"/>
      <c r="I38" s="32"/>
    </row>
    <row r="39" spans="2:9" x14ac:dyDescent="0.2">
      <c r="B39" s="221"/>
      <c r="C39" s="222"/>
      <c r="D39" s="228"/>
      <c r="E39" s="228"/>
      <c r="F39" s="228"/>
      <c r="G39" s="266"/>
      <c r="H39" s="225"/>
      <c r="I39" s="32"/>
    </row>
    <row r="40" spans="2:9" x14ac:dyDescent="0.2">
      <c r="B40" s="221"/>
      <c r="C40" s="222"/>
      <c r="D40" s="228"/>
      <c r="E40" s="228"/>
      <c r="F40" s="228"/>
      <c r="G40" s="266"/>
      <c r="H40" s="225"/>
      <c r="I40" s="32"/>
    </row>
    <row r="41" spans="2:9" x14ac:dyDescent="0.2">
      <c r="B41" s="221"/>
      <c r="C41" s="222"/>
      <c r="D41" s="228"/>
      <c r="E41" s="228"/>
      <c r="F41" s="228"/>
      <c r="G41" s="266"/>
      <c r="H41" s="225"/>
      <c r="I41" s="32"/>
    </row>
    <row r="42" spans="2:9" x14ac:dyDescent="0.2">
      <c r="B42" s="221"/>
      <c r="C42" s="222"/>
      <c r="D42" s="228"/>
      <c r="E42" s="228"/>
      <c r="F42" s="228"/>
      <c r="G42" s="266"/>
      <c r="H42" s="225"/>
      <c r="I42" s="32"/>
    </row>
    <row r="43" spans="2:9" x14ac:dyDescent="0.2">
      <c r="B43" s="221"/>
      <c r="C43" s="222"/>
      <c r="D43" s="228"/>
      <c r="E43" s="228"/>
      <c r="F43" s="228"/>
      <c r="G43" s="266"/>
      <c r="H43" s="225"/>
      <c r="I43" s="32"/>
    </row>
    <row r="44" spans="2:9" x14ac:dyDescent="0.2">
      <c r="B44" s="221"/>
      <c r="C44" s="222"/>
      <c r="D44" s="228"/>
      <c r="E44" s="228"/>
      <c r="F44" s="228"/>
      <c r="G44" s="266"/>
      <c r="H44" s="225"/>
      <c r="I44" s="32"/>
    </row>
    <row r="45" spans="2:9" x14ac:dyDescent="0.2">
      <c r="B45" s="221"/>
      <c r="C45" s="222"/>
      <c r="D45" s="228"/>
      <c r="E45" s="228"/>
      <c r="F45" s="228"/>
      <c r="G45" s="266"/>
      <c r="H45" s="225"/>
      <c r="I45" s="32"/>
    </row>
    <row r="46" spans="2:9" x14ac:dyDescent="0.2">
      <c r="B46" s="221"/>
      <c r="C46" s="222"/>
      <c r="D46" s="228"/>
      <c r="E46" s="228"/>
      <c r="F46" s="228"/>
      <c r="G46" s="266"/>
      <c r="H46" s="225"/>
      <c r="I46" s="32"/>
    </row>
    <row r="47" spans="2:9" x14ac:dyDescent="0.2">
      <c r="B47" s="221"/>
      <c r="C47" s="222"/>
      <c r="D47" s="228"/>
      <c r="E47" s="228"/>
      <c r="F47" s="228"/>
      <c r="G47" s="266"/>
      <c r="H47" s="225"/>
      <c r="I47" s="32"/>
    </row>
    <row r="48" spans="2:9" x14ac:dyDescent="0.2">
      <c r="B48" s="221"/>
      <c r="C48" s="222"/>
      <c r="D48" s="228"/>
      <c r="E48" s="228"/>
      <c r="F48" s="228"/>
      <c r="G48" s="266"/>
      <c r="H48" s="225"/>
      <c r="I48" s="32"/>
    </row>
    <row r="49" spans="2:9" x14ac:dyDescent="0.2">
      <c r="B49" s="221"/>
      <c r="C49" s="222"/>
      <c r="D49" s="228"/>
      <c r="E49" s="228"/>
      <c r="F49" s="228"/>
      <c r="G49" s="266"/>
      <c r="H49" s="225"/>
      <c r="I49" s="32"/>
    </row>
    <row r="50" spans="2:9" x14ac:dyDescent="0.2">
      <c r="B50" s="221"/>
      <c r="C50" s="222"/>
      <c r="D50" s="228"/>
      <c r="E50" s="228"/>
      <c r="F50" s="228"/>
      <c r="G50" s="266"/>
      <c r="H50" s="225"/>
      <c r="I50" s="32"/>
    </row>
    <row r="51" spans="2:9" x14ac:dyDescent="0.2">
      <c r="B51" s="221"/>
      <c r="C51" s="222"/>
      <c r="D51" s="228"/>
      <c r="E51" s="228"/>
      <c r="F51" s="228"/>
      <c r="G51" s="266"/>
      <c r="H51" s="225"/>
      <c r="I51" s="32"/>
    </row>
    <row r="52" spans="2:9" x14ac:dyDescent="0.2">
      <c r="B52" s="221"/>
      <c r="C52" s="222"/>
      <c r="D52" s="228"/>
      <c r="E52" s="228"/>
      <c r="F52" s="228"/>
      <c r="G52" s="266"/>
      <c r="H52" s="225"/>
      <c r="I52" s="32"/>
    </row>
    <row r="53" spans="2:9" x14ac:dyDescent="0.2">
      <c r="B53" s="221"/>
      <c r="C53" s="222"/>
      <c r="D53" s="228"/>
      <c r="E53" s="228"/>
      <c r="F53" s="228"/>
      <c r="G53" s="266"/>
      <c r="H53" s="225"/>
      <c r="I53" s="32"/>
    </row>
    <row r="54" spans="2:9" x14ac:dyDescent="0.2">
      <c r="B54" s="221"/>
      <c r="C54" s="222"/>
      <c r="D54" s="228"/>
      <c r="E54" s="228"/>
      <c r="F54" s="228"/>
      <c r="G54" s="266"/>
      <c r="H54" s="225"/>
      <c r="I54" s="32"/>
    </row>
    <row r="55" spans="2:9" x14ac:dyDescent="0.2">
      <c r="B55" s="221"/>
      <c r="C55" s="222"/>
      <c r="D55" s="228"/>
      <c r="E55" s="228"/>
      <c r="F55" s="228"/>
      <c r="G55" s="266"/>
      <c r="H55" s="225"/>
      <c r="I55" s="32"/>
    </row>
    <row r="56" spans="2:9" x14ac:dyDescent="0.2">
      <c r="B56" s="221"/>
      <c r="C56" s="222"/>
      <c r="D56" s="228"/>
      <c r="E56" s="228"/>
      <c r="F56" s="228"/>
      <c r="G56" s="266"/>
      <c r="H56" s="225"/>
      <c r="I56" s="32"/>
    </row>
    <row r="57" spans="2:9" x14ac:dyDescent="0.2">
      <c r="B57" s="221"/>
      <c r="C57" s="222"/>
      <c r="D57" s="228"/>
      <c r="E57" s="228"/>
      <c r="F57" s="228"/>
      <c r="G57" s="266"/>
      <c r="H57" s="225"/>
      <c r="I57" s="32"/>
    </row>
    <row r="58" spans="2:9" x14ac:dyDescent="0.2">
      <c r="B58" s="221"/>
      <c r="C58" s="222"/>
      <c r="D58" s="228"/>
      <c r="E58" s="228"/>
      <c r="F58" s="228"/>
      <c r="G58" s="266"/>
      <c r="H58" s="225"/>
      <c r="I58" s="32"/>
    </row>
    <row r="59" spans="2:9" x14ac:dyDescent="0.2">
      <c r="B59" s="221"/>
      <c r="C59" s="222"/>
      <c r="D59" s="228"/>
      <c r="E59" s="228"/>
      <c r="F59" s="228"/>
      <c r="G59" s="266"/>
      <c r="H59" s="225"/>
      <c r="I59" s="32"/>
    </row>
    <row r="60" spans="2:9" x14ac:dyDescent="0.2">
      <c r="B60" s="221"/>
      <c r="C60" s="222"/>
      <c r="D60" s="228"/>
      <c r="E60" s="228"/>
      <c r="F60" s="228"/>
      <c r="G60" s="266"/>
      <c r="H60" s="225"/>
      <c r="I60" s="32"/>
    </row>
    <row r="61" spans="2:9" x14ac:dyDescent="0.2">
      <c r="B61" s="221"/>
      <c r="C61" s="222"/>
      <c r="D61" s="228"/>
      <c r="E61" s="228"/>
      <c r="F61" s="228"/>
      <c r="G61" s="266"/>
      <c r="H61" s="225"/>
      <c r="I61" s="32"/>
    </row>
    <row r="62" spans="2:9" x14ac:dyDescent="0.2">
      <c r="B62" s="221"/>
      <c r="C62" s="222"/>
      <c r="D62" s="228"/>
      <c r="E62" s="228"/>
      <c r="F62" s="228"/>
      <c r="G62" s="266"/>
      <c r="H62" s="225"/>
      <c r="I62" s="32"/>
    </row>
    <row r="63" spans="2:9" x14ac:dyDescent="0.2">
      <c r="B63" s="221"/>
      <c r="C63" s="222"/>
      <c r="D63" s="228"/>
      <c r="E63" s="228"/>
      <c r="F63" s="228"/>
      <c r="G63" s="266"/>
      <c r="H63" s="225"/>
      <c r="I63" s="32"/>
    </row>
    <row r="64" spans="2:9" x14ac:dyDescent="0.2">
      <c r="B64" s="221"/>
      <c r="C64" s="222"/>
      <c r="D64" s="228"/>
      <c r="E64" s="228"/>
      <c r="F64" s="228"/>
      <c r="G64" s="266"/>
      <c r="H64" s="225"/>
      <c r="I64" s="32"/>
    </row>
    <row r="65" spans="2:9" x14ac:dyDescent="0.2">
      <c r="B65" s="221"/>
      <c r="C65" s="222"/>
      <c r="D65" s="228"/>
      <c r="E65" s="228"/>
      <c r="F65" s="228"/>
      <c r="G65" s="266"/>
      <c r="H65" s="225"/>
      <c r="I65" s="32"/>
    </row>
    <row r="66" spans="2:9" x14ac:dyDescent="0.2">
      <c r="B66" s="221"/>
      <c r="C66" s="222"/>
      <c r="D66" s="228"/>
      <c r="E66" s="228"/>
      <c r="F66" s="228"/>
      <c r="G66" s="266"/>
      <c r="H66" s="225"/>
      <c r="I66" s="32"/>
    </row>
    <row r="67" spans="2:9" x14ac:dyDescent="0.2">
      <c r="B67" s="221"/>
      <c r="C67" s="222"/>
      <c r="D67" s="228"/>
      <c r="E67" s="228"/>
      <c r="F67" s="228"/>
      <c r="G67" s="266"/>
      <c r="H67" s="225"/>
      <c r="I67" s="32"/>
    </row>
    <row r="68" spans="2:9" x14ac:dyDescent="0.2">
      <c r="B68" s="221"/>
      <c r="C68" s="222"/>
      <c r="D68" s="228"/>
      <c r="E68" s="228"/>
      <c r="F68" s="228"/>
      <c r="G68" s="266"/>
      <c r="H68" s="225"/>
      <c r="I68" s="32"/>
    </row>
    <row r="69" spans="2:9" x14ac:dyDescent="0.2">
      <c r="B69" s="221"/>
      <c r="C69" s="222"/>
      <c r="D69" s="228"/>
      <c r="E69" s="228"/>
      <c r="F69" s="228"/>
      <c r="G69" s="266"/>
      <c r="H69" s="225"/>
      <c r="I69" s="32"/>
    </row>
    <row r="70" spans="2:9" x14ac:dyDescent="0.2">
      <c r="B70" s="221"/>
      <c r="C70" s="222"/>
      <c r="D70" s="228"/>
      <c r="E70" s="228"/>
      <c r="F70" s="228"/>
      <c r="G70" s="266"/>
      <c r="H70" s="225"/>
      <c r="I70" s="32"/>
    </row>
    <row r="71" spans="2:9" x14ac:dyDescent="0.2">
      <c r="B71" s="221"/>
      <c r="C71" s="222"/>
      <c r="D71" s="228"/>
      <c r="E71" s="228"/>
      <c r="F71" s="228"/>
      <c r="G71" s="266"/>
      <c r="H71" s="225"/>
      <c r="I71" s="32"/>
    </row>
    <row r="72" spans="2:9" x14ac:dyDescent="0.2">
      <c r="B72" s="221"/>
      <c r="C72" s="222"/>
      <c r="D72" s="228"/>
      <c r="E72" s="228"/>
      <c r="F72" s="228"/>
      <c r="G72" s="266"/>
      <c r="H72" s="225"/>
      <c r="I72" s="32"/>
    </row>
    <row r="73" spans="2:9" x14ac:dyDescent="0.2">
      <c r="B73" s="221"/>
      <c r="C73" s="222"/>
      <c r="D73" s="228"/>
      <c r="E73" s="228"/>
      <c r="F73" s="228"/>
      <c r="G73" s="266"/>
      <c r="H73" s="225"/>
      <c r="I73" s="32"/>
    </row>
    <row r="74" spans="2:9" x14ac:dyDescent="0.2">
      <c r="B74" s="221"/>
      <c r="C74" s="222"/>
      <c r="D74" s="228"/>
      <c r="E74" s="228"/>
      <c r="F74" s="228"/>
      <c r="G74" s="266"/>
      <c r="H74" s="225"/>
      <c r="I74" s="32"/>
    </row>
    <row r="75" spans="2:9" x14ac:dyDescent="0.2">
      <c r="B75" s="221"/>
      <c r="C75" s="222"/>
      <c r="D75" s="228"/>
      <c r="E75" s="228"/>
      <c r="F75" s="228"/>
      <c r="G75" s="266"/>
      <c r="H75" s="225"/>
      <c r="I75" s="32"/>
    </row>
    <row r="76" spans="2:9" x14ac:dyDescent="0.2">
      <c r="B76" s="221"/>
      <c r="C76" s="222"/>
      <c r="D76" s="228"/>
      <c r="E76" s="228"/>
      <c r="F76" s="228"/>
      <c r="G76" s="266"/>
      <c r="H76" s="225"/>
      <c r="I76" s="32"/>
    </row>
    <row r="77" spans="2:9" s="22" customFormat="1" ht="24.95" customHeight="1" x14ac:dyDescent="0.2">
      <c r="B77" s="245" t="str">
        <f>B10</f>
        <v>C1.3</v>
      </c>
      <c r="C77" s="240" t="s">
        <v>655</v>
      </c>
      <c r="D77" s="241"/>
      <c r="E77" s="241"/>
      <c r="F77" s="242"/>
      <c r="G77" s="241"/>
      <c r="H77" s="243">
        <f>SUM(H9:H76)</f>
        <v>0</v>
      </c>
      <c r="I77" s="26"/>
    </row>
  </sheetData>
  <mergeCells count="4">
    <mergeCell ref="F1:H1"/>
    <mergeCell ref="B5:G7"/>
    <mergeCell ref="H4:H7"/>
    <mergeCell ref="B4:G4"/>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874F5-8891-4E64-B19A-C8111725C19A}">
  <sheetPr codeName="Sheet4">
    <tabColor rgb="FF00B050"/>
  </sheetPr>
  <dimension ref="B1:I170"/>
  <sheetViews>
    <sheetView view="pageBreakPreview" zoomScale="85" zoomScaleNormal="100" zoomScaleSheetLayoutView="85" zoomScalePageLayoutView="125" workbookViewId="0">
      <selection activeCell="G80" sqref="G80"/>
    </sheetView>
  </sheetViews>
  <sheetFormatPr defaultColWidth="6.85546875" defaultRowHeight="12.75" x14ac:dyDescent="0.2"/>
  <cols>
    <col min="1" max="1" width="0.85546875" style="1" customWidth="1"/>
    <col min="2" max="2" width="11.7109375" style="267" customWidth="1"/>
    <col min="3" max="3" width="47.5703125" style="247" customWidth="1"/>
    <col min="4" max="4" width="13.7109375" style="248" customWidth="1"/>
    <col min="5" max="5" width="5.7109375" style="248" hidden="1" customWidth="1"/>
    <col min="6" max="6" width="15.7109375" style="248" customWidth="1"/>
    <col min="7" max="7" width="15.7109375" style="249" customWidth="1"/>
    <col min="8" max="8" width="15.7109375" style="250" customWidth="1"/>
    <col min="9" max="9" width="7.85546875" style="4" customWidth="1"/>
    <col min="10" max="16384" width="6.85546875" style="1"/>
  </cols>
  <sheetData>
    <row r="1" spans="2:9" x14ac:dyDescent="0.2">
      <c r="B1" s="253" t="str">
        <f>Client1</f>
        <v>Province of KwaZulu-Natal</v>
      </c>
      <c r="C1" s="254"/>
      <c r="D1" s="255"/>
      <c r="E1" s="255"/>
      <c r="F1" s="505" t="str">
        <f>"Contract No. "&amp;ContractNo</f>
        <v>Contract No. ZNB1250/00000/00/PMC/INF/21/T</v>
      </c>
      <c r="G1" s="505"/>
      <c r="H1" s="505"/>
    </row>
    <row r="2" spans="2:9" x14ac:dyDescent="0.2">
      <c r="B2" s="256" t="str">
        <f>Client2</f>
        <v>Department of Transport</v>
      </c>
      <c r="C2" s="254"/>
      <c r="D2" s="255"/>
      <c r="E2" s="255"/>
      <c r="F2" s="255"/>
      <c r="G2" s="257"/>
      <c r="H2" s="258"/>
    </row>
    <row r="3" spans="2:9" x14ac:dyDescent="0.2">
      <c r="B3" s="259"/>
      <c r="C3" s="259"/>
      <c r="D3" s="260"/>
      <c r="E3" s="260"/>
      <c r="F3" s="260"/>
      <c r="G3" s="261"/>
      <c r="H3" s="262"/>
    </row>
    <row r="4" spans="2:9" x14ac:dyDescent="0.2">
      <c r="B4" s="500" t="s">
        <v>8</v>
      </c>
      <c r="C4" s="501"/>
      <c r="D4" s="501"/>
      <c r="E4" s="501"/>
      <c r="F4" s="501"/>
      <c r="G4" s="501"/>
      <c r="H4" s="497" t="str">
        <f>"CHAPTER "&amp;B10</f>
        <v>CHAPTER C1.4</v>
      </c>
      <c r="I4" s="5"/>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498"/>
      <c r="I5" s="6"/>
    </row>
    <row r="6" spans="2:9" ht="12.75" customHeight="1" x14ac:dyDescent="0.2">
      <c r="B6" s="493"/>
      <c r="C6" s="494"/>
      <c r="D6" s="494"/>
      <c r="E6" s="494"/>
      <c r="F6" s="494"/>
      <c r="G6" s="494"/>
      <c r="H6" s="498"/>
      <c r="I6" s="6"/>
    </row>
    <row r="7" spans="2:9" ht="7.5" customHeight="1" x14ac:dyDescent="0.2">
      <c r="B7" s="495"/>
      <c r="C7" s="496"/>
      <c r="D7" s="496"/>
      <c r="E7" s="496"/>
      <c r="F7" s="496"/>
      <c r="G7" s="496"/>
      <c r="H7" s="499"/>
      <c r="I7" s="6"/>
    </row>
    <row r="8" spans="2:9" s="7" customFormat="1" ht="24.95" customHeight="1" x14ac:dyDescent="0.2">
      <c r="B8" s="263" t="s">
        <v>0</v>
      </c>
      <c r="C8" s="220" t="s">
        <v>1</v>
      </c>
      <c r="D8" s="220" t="s">
        <v>2</v>
      </c>
      <c r="E8" s="220" t="s">
        <v>9</v>
      </c>
      <c r="F8" s="220" t="s">
        <v>3</v>
      </c>
      <c r="G8" s="220" t="s">
        <v>4</v>
      </c>
      <c r="H8" s="220" t="s">
        <v>5</v>
      </c>
      <c r="I8" s="10"/>
    </row>
    <row r="9" spans="2:9" x14ac:dyDescent="0.2">
      <c r="B9" s="221"/>
      <c r="C9" s="222"/>
      <c r="D9" s="223"/>
      <c r="E9" s="223"/>
      <c r="F9" s="223"/>
      <c r="G9" s="224"/>
      <c r="H9" s="225" t="str">
        <f t="shared" ref="H9:H94" si="0">IF(D9="","",F9*G9)</f>
        <v/>
      </c>
      <c r="I9" s="16"/>
    </row>
    <row r="10" spans="2:9" x14ac:dyDescent="0.2">
      <c r="B10" s="226" t="s">
        <v>87</v>
      </c>
      <c r="C10" s="227" t="s">
        <v>88</v>
      </c>
      <c r="D10" s="228"/>
      <c r="E10" s="228"/>
      <c r="F10" s="228"/>
      <c r="G10" s="270"/>
      <c r="H10" s="251" t="str">
        <f t="shared" si="0"/>
        <v/>
      </c>
      <c r="I10" s="32"/>
    </row>
    <row r="11" spans="2:9" x14ac:dyDescent="0.2">
      <c r="B11" s="221"/>
      <c r="C11" s="222"/>
      <c r="D11" s="228"/>
      <c r="E11" s="228"/>
      <c r="F11" s="228"/>
      <c r="G11" s="271"/>
      <c r="H11" s="251" t="str">
        <f t="shared" si="0"/>
        <v/>
      </c>
      <c r="I11" s="32"/>
    </row>
    <row r="12" spans="2:9" x14ac:dyDescent="0.2">
      <c r="B12" s="221" t="s">
        <v>89</v>
      </c>
      <c r="C12" s="222" t="s">
        <v>90</v>
      </c>
      <c r="D12" s="228"/>
      <c r="E12" s="228"/>
      <c r="F12" s="228"/>
      <c r="G12" s="230"/>
      <c r="H12" s="225" t="str">
        <f t="shared" si="0"/>
        <v/>
      </c>
      <c r="I12" s="32"/>
    </row>
    <row r="13" spans="2:9" x14ac:dyDescent="0.2">
      <c r="B13" s="221"/>
      <c r="C13" s="222"/>
      <c r="D13" s="228"/>
      <c r="E13" s="228"/>
      <c r="F13" s="228"/>
      <c r="G13" s="230"/>
      <c r="H13" s="225" t="str">
        <f t="shared" si="0"/>
        <v/>
      </c>
      <c r="I13" s="32"/>
    </row>
    <row r="14" spans="2:9" ht="14.25" x14ac:dyDescent="0.2">
      <c r="B14" s="221" t="s">
        <v>91</v>
      </c>
      <c r="C14" s="222" t="s">
        <v>94</v>
      </c>
      <c r="D14" s="228" t="s">
        <v>86</v>
      </c>
      <c r="E14" s="228"/>
      <c r="F14" s="187">
        <v>30</v>
      </c>
      <c r="G14" s="231"/>
      <c r="H14" s="225">
        <f t="shared" si="0"/>
        <v>0</v>
      </c>
      <c r="I14" s="33"/>
    </row>
    <row r="15" spans="2:9" x14ac:dyDescent="0.2">
      <c r="B15" s="221"/>
      <c r="C15" s="222"/>
      <c r="D15" s="228"/>
      <c r="E15" s="228"/>
      <c r="F15" s="187"/>
      <c r="G15" s="231"/>
      <c r="H15" s="225" t="str">
        <f t="shared" si="0"/>
        <v/>
      </c>
      <c r="I15" s="33"/>
    </row>
    <row r="16" spans="2:9" x14ac:dyDescent="0.2">
      <c r="B16" s="221" t="s">
        <v>92</v>
      </c>
      <c r="C16" s="222" t="s">
        <v>95</v>
      </c>
      <c r="D16" s="228" t="s">
        <v>49</v>
      </c>
      <c r="E16" s="228"/>
      <c r="F16" s="187">
        <v>1</v>
      </c>
      <c r="G16" s="230"/>
      <c r="H16" s="225">
        <f t="shared" si="0"/>
        <v>0</v>
      </c>
      <c r="I16" s="35"/>
    </row>
    <row r="17" spans="2:9" x14ac:dyDescent="0.2">
      <c r="B17" s="221"/>
      <c r="C17" s="222"/>
      <c r="D17" s="228"/>
      <c r="E17" s="228"/>
      <c r="F17" s="187"/>
      <c r="G17" s="230"/>
      <c r="H17" s="225" t="str">
        <f t="shared" si="0"/>
        <v/>
      </c>
      <c r="I17" s="35"/>
    </row>
    <row r="18" spans="2:9" x14ac:dyDescent="0.2">
      <c r="B18" s="221" t="s">
        <v>93</v>
      </c>
      <c r="C18" s="222" t="s">
        <v>96</v>
      </c>
      <c r="D18" s="228" t="s">
        <v>49</v>
      </c>
      <c r="E18" s="236"/>
      <c r="F18" s="187">
        <v>4</v>
      </c>
      <c r="G18" s="447"/>
      <c r="H18" s="225">
        <f t="shared" si="0"/>
        <v>0</v>
      </c>
    </row>
    <row r="19" spans="2:9" x14ac:dyDescent="0.2">
      <c r="B19" s="221"/>
      <c r="C19" s="222"/>
      <c r="D19" s="228"/>
      <c r="E19" s="236"/>
      <c r="F19" s="187"/>
      <c r="G19" s="447"/>
      <c r="H19" s="225" t="str">
        <f t="shared" si="0"/>
        <v/>
      </c>
    </row>
    <row r="20" spans="2:9" x14ac:dyDescent="0.2">
      <c r="B20" s="221" t="s">
        <v>97</v>
      </c>
      <c r="C20" s="222" t="s">
        <v>98</v>
      </c>
      <c r="D20" s="228"/>
      <c r="E20" s="228"/>
      <c r="F20" s="228"/>
      <c r="G20" s="448"/>
      <c r="H20" s="225"/>
    </row>
    <row r="21" spans="2:9" x14ac:dyDescent="0.2">
      <c r="B21" s="221"/>
      <c r="C21" s="222"/>
      <c r="D21" s="228"/>
      <c r="E21" s="228"/>
      <c r="F21" s="228"/>
      <c r="G21" s="231"/>
      <c r="H21" s="225"/>
    </row>
    <row r="22" spans="2:9" x14ac:dyDescent="0.2">
      <c r="B22" s="221" t="s">
        <v>104</v>
      </c>
      <c r="C22" s="222" t="s">
        <v>99</v>
      </c>
      <c r="D22" s="228" t="s">
        <v>49</v>
      </c>
      <c r="E22" s="228"/>
      <c r="F22" s="228">
        <v>10</v>
      </c>
      <c r="G22" s="231"/>
      <c r="H22" s="225">
        <f t="shared" si="0"/>
        <v>0</v>
      </c>
    </row>
    <row r="23" spans="2:9" x14ac:dyDescent="0.2">
      <c r="B23" s="221"/>
      <c r="C23" s="222"/>
      <c r="D23" s="228"/>
      <c r="E23" s="228"/>
      <c r="F23" s="228"/>
      <c r="G23" s="231"/>
      <c r="H23" s="225"/>
    </row>
    <row r="24" spans="2:9" ht="25.5" x14ac:dyDescent="0.2">
      <c r="B24" s="221" t="s">
        <v>105</v>
      </c>
      <c r="C24" s="222" t="s">
        <v>100</v>
      </c>
      <c r="D24" s="228" t="s">
        <v>49</v>
      </c>
      <c r="E24" s="228"/>
      <c r="F24" s="228">
        <v>3</v>
      </c>
      <c r="G24" s="231"/>
      <c r="H24" s="225">
        <f t="shared" si="0"/>
        <v>0</v>
      </c>
    </row>
    <row r="25" spans="2:9" x14ac:dyDescent="0.2">
      <c r="B25" s="221"/>
      <c r="C25" s="222"/>
      <c r="D25" s="228"/>
      <c r="E25" s="228"/>
      <c r="F25" s="228"/>
      <c r="G25" s="231"/>
      <c r="H25" s="225"/>
    </row>
    <row r="26" spans="2:9" x14ac:dyDescent="0.2">
      <c r="B26" s="221" t="s">
        <v>106</v>
      </c>
      <c r="C26" s="222" t="s">
        <v>101</v>
      </c>
      <c r="D26" s="228" t="s">
        <v>49</v>
      </c>
      <c r="E26" s="228"/>
      <c r="F26" s="228">
        <v>1</v>
      </c>
      <c r="G26" s="231"/>
      <c r="H26" s="225">
        <f t="shared" si="0"/>
        <v>0</v>
      </c>
    </row>
    <row r="27" spans="2:9" x14ac:dyDescent="0.2">
      <c r="B27" s="221"/>
      <c r="C27" s="222"/>
      <c r="D27" s="228"/>
      <c r="E27" s="228"/>
      <c r="F27" s="228"/>
      <c r="G27" s="231"/>
      <c r="H27" s="225"/>
    </row>
    <row r="28" spans="2:9" x14ac:dyDescent="0.2">
      <c r="B28" s="221" t="s">
        <v>107</v>
      </c>
      <c r="C28" s="222" t="s">
        <v>102</v>
      </c>
      <c r="D28" s="228" t="s">
        <v>49</v>
      </c>
      <c r="E28" s="228"/>
      <c r="F28" s="228">
        <v>1</v>
      </c>
      <c r="G28" s="231"/>
      <c r="H28" s="225">
        <f t="shared" si="0"/>
        <v>0</v>
      </c>
    </row>
    <row r="29" spans="2:9" x14ac:dyDescent="0.2">
      <c r="B29" s="221"/>
      <c r="C29" s="235"/>
      <c r="D29" s="228"/>
      <c r="E29" s="228"/>
      <c r="F29" s="228"/>
      <c r="G29" s="231"/>
      <c r="H29" s="225"/>
    </row>
    <row r="30" spans="2:9" x14ac:dyDescent="0.2">
      <c r="B30" s="221" t="s">
        <v>108</v>
      </c>
      <c r="C30" s="235" t="s">
        <v>103</v>
      </c>
      <c r="D30" s="228" t="s">
        <v>49</v>
      </c>
      <c r="E30" s="228"/>
      <c r="F30" s="228">
        <v>1</v>
      </c>
      <c r="G30" s="231"/>
      <c r="H30" s="225">
        <f t="shared" si="0"/>
        <v>0</v>
      </c>
      <c r="I30" s="32"/>
    </row>
    <row r="31" spans="2:9" x14ac:dyDescent="0.2">
      <c r="B31" s="221"/>
      <c r="C31" s="235"/>
      <c r="D31" s="228"/>
      <c r="E31" s="228"/>
      <c r="F31" s="228"/>
      <c r="G31" s="231"/>
      <c r="H31" s="225"/>
      <c r="I31" s="32"/>
    </row>
    <row r="32" spans="2:9" x14ac:dyDescent="0.2">
      <c r="B32" s="221" t="s">
        <v>109</v>
      </c>
      <c r="C32" s="222" t="s">
        <v>114</v>
      </c>
      <c r="D32" s="228" t="s">
        <v>49</v>
      </c>
      <c r="E32" s="228"/>
      <c r="F32" s="228">
        <v>4</v>
      </c>
      <c r="G32" s="231"/>
      <c r="H32" s="225">
        <f t="shared" si="0"/>
        <v>0</v>
      </c>
      <c r="I32" s="32"/>
    </row>
    <row r="33" spans="2:9" x14ac:dyDescent="0.2">
      <c r="B33" s="221"/>
      <c r="C33" s="235"/>
      <c r="D33" s="228"/>
      <c r="E33" s="228"/>
      <c r="F33" s="228"/>
      <c r="G33" s="231"/>
      <c r="H33" s="225"/>
      <c r="I33" s="33"/>
    </row>
    <row r="34" spans="2:9" x14ac:dyDescent="0.2">
      <c r="B34" s="221" t="s">
        <v>110</v>
      </c>
      <c r="C34" s="235" t="s">
        <v>115</v>
      </c>
      <c r="D34" s="228" t="s">
        <v>49</v>
      </c>
      <c r="E34" s="236"/>
      <c r="F34" s="236">
        <v>1</v>
      </c>
      <c r="G34" s="231"/>
      <c r="H34" s="225">
        <f t="shared" si="0"/>
        <v>0</v>
      </c>
      <c r="I34" s="16"/>
    </row>
    <row r="35" spans="2:9" s="28" customFormat="1" x14ac:dyDescent="0.2">
      <c r="B35" s="221"/>
      <c r="C35" s="235"/>
      <c r="D35" s="228"/>
      <c r="E35" s="236"/>
      <c r="F35" s="236"/>
      <c r="G35" s="231"/>
      <c r="H35" s="225"/>
      <c r="I35" s="16"/>
    </row>
    <row r="36" spans="2:9" x14ac:dyDescent="0.2">
      <c r="B36" s="221" t="s">
        <v>111</v>
      </c>
      <c r="C36" s="269" t="s">
        <v>116</v>
      </c>
      <c r="D36" s="228" t="s">
        <v>49</v>
      </c>
      <c r="E36" s="236"/>
      <c r="F36" s="236">
        <v>4</v>
      </c>
      <c r="G36" s="231"/>
      <c r="H36" s="225">
        <f t="shared" si="0"/>
        <v>0</v>
      </c>
      <c r="I36" s="33"/>
    </row>
    <row r="37" spans="2:9" x14ac:dyDescent="0.2">
      <c r="B37" s="221"/>
      <c r="C37" s="269"/>
      <c r="D37" s="228"/>
      <c r="E37" s="236"/>
      <c r="F37" s="236"/>
      <c r="G37" s="231"/>
      <c r="H37" s="225"/>
      <c r="I37" s="33"/>
    </row>
    <row r="38" spans="2:9" x14ac:dyDescent="0.2">
      <c r="B38" s="221" t="s">
        <v>112</v>
      </c>
      <c r="C38" s="222" t="s">
        <v>117</v>
      </c>
      <c r="D38" s="228" t="s">
        <v>49</v>
      </c>
      <c r="E38" s="228"/>
      <c r="F38" s="228">
        <v>2</v>
      </c>
      <c r="G38" s="231"/>
      <c r="H38" s="225">
        <f t="shared" si="0"/>
        <v>0</v>
      </c>
      <c r="I38" s="33"/>
    </row>
    <row r="39" spans="2:9" x14ac:dyDescent="0.2">
      <c r="B39" s="221"/>
      <c r="C39" s="222"/>
      <c r="D39" s="228"/>
      <c r="E39" s="228"/>
      <c r="F39" s="228"/>
      <c r="G39" s="231"/>
      <c r="H39" s="225"/>
      <c r="I39" s="33"/>
    </row>
    <row r="40" spans="2:9" x14ac:dyDescent="0.2">
      <c r="B40" s="221" t="s">
        <v>113</v>
      </c>
      <c r="C40" s="222" t="s">
        <v>118</v>
      </c>
      <c r="D40" s="228" t="s">
        <v>49</v>
      </c>
      <c r="E40" s="228"/>
      <c r="F40" s="228">
        <v>1</v>
      </c>
      <c r="G40" s="231"/>
      <c r="H40" s="225">
        <f t="shared" si="0"/>
        <v>0</v>
      </c>
      <c r="I40" s="32"/>
    </row>
    <row r="41" spans="2:9" x14ac:dyDescent="0.2">
      <c r="B41" s="221"/>
      <c r="C41" s="222"/>
      <c r="D41" s="228"/>
      <c r="E41" s="228"/>
      <c r="F41" s="228"/>
      <c r="G41" s="231"/>
      <c r="H41" s="225"/>
      <c r="I41" s="32"/>
    </row>
    <row r="42" spans="2:9" x14ac:dyDescent="0.2">
      <c r="B42" s="221" t="s">
        <v>119</v>
      </c>
      <c r="C42" s="222" t="s">
        <v>133</v>
      </c>
      <c r="D42" s="228" t="s">
        <v>49</v>
      </c>
      <c r="E42" s="228"/>
      <c r="F42" s="228">
        <v>1</v>
      </c>
      <c r="G42" s="231"/>
      <c r="H42" s="225">
        <f t="shared" si="0"/>
        <v>0</v>
      </c>
      <c r="I42" s="32"/>
    </row>
    <row r="43" spans="2:9" x14ac:dyDescent="0.2">
      <c r="B43" s="221"/>
      <c r="C43" s="222"/>
      <c r="D43" s="228"/>
      <c r="E43" s="228"/>
      <c r="F43" s="228"/>
      <c r="G43" s="231"/>
      <c r="H43" s="225"/>
      <c r="I43" s="32"/>
    </row>
    <row r="44" spans="2:9" x14ac:dyDescent="0.2">
      <c r="B44" s="221" t="s">
        <v>120</v>
      </c>
      <c r="C44" s="222" t="s">
        <v>134</v>
      </c>
      <c r="D44" s="228" t="s">
        <v>49</v>
      </c>
      <c r="E44" s="228"/>
      <c r="F44" s="228">
        <v>1</v>
      </c>
      <c r="G44" s="231"/>
      <c r="H44" s="225">
        <f t="shared" si="0"/>
        <v>0</v>
      </c>
      <c r="I44" s="32"/>
    </row>
    <row r="45" spans="2:9" x14ac:dyDescent="0.2">
      <c r="B45" s="221"/>
      <c r="C45" s="222"/>
      <c r="D45" s="228"/>
      <c r="E45" s="228"/>
      <c r="F45" s="228"/>
      <c r="G45" s="231"/>
      <c r="H45" s="225"/>
      <c r="I45" s="32"/>
    </row>
    <row r="46" spans="2:9" x14ac:dyDescent="0.2">
      <c r="B46" s="221" t="s">
        <v>121</v>
      </c>
      <c r="C46" s="222" t="s">
        <v>135</v>
      </c>
      <c r="D46" s="228" t="s">
        <v>49</v>
      </c>
      <c r="E46" s="228"/>
      <c r="F46" s="228">
        <v>1</v>
      </c>
      <c r="G46" s="231"/>
      <c r="H46" s="225">
        <f t="shared" si="0"/>
        <v>0</v>
      </c>
      <c r="I46" s="32"/>
    </row>
    <row r="47" spans="2:9" x14ac:dyDescent="0.2">
      <c r="B47" s="221"/>
      <c r="C47" s="222"/>
      <c r="D47" s="228"/>
      <c r="E47" s="228"/>
      <c r="F47" s="228"/>
      <c r="G47" s="231"/>
      <c r="H47" s="225"/>
      <c r="I47" s="32"/>
    </row>
    <row r="48" spans="2:9" x14ac:dyDescent="0.2">
      <c r="B48" s="221" t="s">
        <v>122</v>
      </c>
      <c r="C48" s="222" t="s">
        <v>136</v>
      </c>
      <c r="D48" s="228" t="s">
        <v>49</v>
      </c>
      <c r="E48" s="228"/>
      <c r="F48" s="228">
        <v>1</v>
      </c>
      <c r="G48" s="231"/>
      <c r="H48" s="225">
        <f t="shared" si="0"/>
        <v>0</v>
      </c>
      <c r="I48" s="32"/>
    </row>
    <row r="49" spans="2:9" x14ac:dyDescent="0.2">
      <c r="B49" s="221"/>
      <c r="C49" s="222"/>
      <c r="D49" s="228"/>
      <c r="E49" s="228"/>
      <c r="F49" s="228"/>
      <c r="G49" s="231"/>
      <c r="H49" s="225"/>
      <c r="I49" s="32"/>
    </row>
    <row r="50" spans="2:9" x14ac:dyDescent="0.2">
      <c r="B50" s="221" t="s">
        <v>123</v>
      </c>
      <c r="C50" s="222" t="s">
        <v>137</v>
      </c>
      <c r="D50" s="228" t="s">
        <v>49</v>
      </c>
      <c r="E50" s="228"/>
      <c r="F50" s="228">
        <v>2</v>
      </c>
      <c r="G50" s="231"/>
      <c r="H50" s="225">
        <f t="shared" si="0"/>
        <v>0</v>
      </c>
      <c r="I50" s="32"/>
    </row>
    <row r="51" spans="2:9" x14ac:dyDescent="0.2">
      <c r="B51" s="221"/>
      <c r="C51" s="222"/>
      <c r="D51" s="228"/>
      <c r="E51" s="228"/>
      <c r="F51" s="228"/>
      <c r="G51" s="231"/>
      <c r="H51" s="225"/>
      <c r="I51" s="32"/>
    </row>
    <row r="52" spans="2:9" x14ac:dyDescent="0.2">
      <c r="B52" s="221" t="s">
        <v>124</v>
      </c>
      <c r="C52" s="222" t="s">
        <v>138</v>
      </c>
      <c r="D52" s="228" t="s">
        <v>49</v>
      </c>
      <c r="E52" s="228"/>
      <c r="F52" s="228">
        <v>1</v>
      </c>
      <c r="G52" s="231"/>
      <c r="H52" s="225">
        <f t="shared" si="0"/>
        <v>0</v>
      </c>
      <c r="I52" s="32"/>
    </row>
    <row r="53" spans="2:9" x14ac:dyDescent="0.2">
      <c r="B53" s="221"/>
      <c r="C53" s="222"/>
      <c r="D53" s="228"/>
      <c r="E53" s="228"/>
      <c r="F53" s="228"/>
      <c r="G53" s="231"/>
      <c r="H53" s="225"/>
      <c r="I53" s="32"/>
    </row>
    <row r="54" spans="2:9" x14ac:dyDescent="0.2">
      <c r="B54" s="221" t="s">
        <v>125</v>
      </c>
      <c r="C54" s="222" t="s">
        <v>139</v>
      </c>
      <c r="D54" s="228" t="s">
        <v>49</v>
      </c>
      <c r="E54" s="228"/>
      <c r="F54" s="228">
        <v>1</v>
      </c>
      <c r="G54" s="231"/>
      <c r="H54" s="225">
        <f t="shared" si="0"/>
        <v>0</v>
      </c>
      <c r="I54" s="32"/>
    </row>
    <row r="55" spans="2:9" x14ac:dyDescent="0.2">
      <c r="B55" s="221"/>
      <c r="C55" s="222"/>
      <c r="D55" s="228"/>
      <c r="E55" s="228"/>
      <c r="F55" s="228"/>
      <c r="G55" s="231"/>
      <c r="H55" s="225"/>
      <c r="I55" s="32"/>
    </row>
    <row r="56" spans="2:9" ht="14.25" customHeight="1" x14ac:dyDescent="0.2">
      <c r="B56" s="221" t="s">
        <v>126</v>
      </c>
      <c r="C56" s="222" t="s">
        <v>140</v>
      </c>
      <c r="D56" s="228" t="s">
        <v>49</v>
      </c>
      <c r="E56" s="228"/>
      <c r="F56" s="228">
        <v>1</v>
      </c>
      <c r="G56" s="231"/>
      <c r="H56" s="225">
        <f t="shared" si="0"/>
        <v>0</v>
      </c>
      <c r="I56" s="32"/>
    </row>
    <row r="57" spans="2:9" ht="14.25" customHeight="1" x14ac:dyDescent="0.2">
      <c r="B57" s="221"/>
      <c r="C57" s="222"/>
      <c r="D57" s="228"/>
      <c r="E57" s="228"/>
      <c r="F57" s="228"/>
      <c r="G57" s="231"/>
      <c r="H57" s="225"/>
      <c r="I57" s="32"/>
    </row>
    <row r="58" spans="2:9" ht="14.25" customHeight="1" x14ac:dyDescent="0.2">
      <c r="B58" s="221" t="s">
        <v>127</v>
      </c>
      <c r="C58" s="222" t="s">
        <v>141</v>
      </c>
      <c r="D58" s="228" t="s">
        <v>49</v>
      </c>
      <c r="E58" s="228"/>
      <c r="F58" s="228">
        <v>1</v>
      </c>
      <c r="G58" s="231"/>
      <c r="H58" s="225">
        <f t="shared" si="0"/>
        <v>0</v>
      </c>
      <c r="I58" s="32"/>
    </row>
    <row r="59" spans="2:9" ht="14.25" customHeight="1" x14ac:dyDescent="0.2">
      <c r="B59" s="221"/>
      <c r="C59" s="222"/>
      <c r="D59" s="228"/>
      <c r="E59" s="228"/>
      <c r="F59" s="228"/>
      <c r="G59" s="231"/>
      <c r="H59" s="225" t="str">
        <f t="shared" si="0"/>
        <v/>
      </c>
      <c r="I59" s="32"/>
    </row>
    <row r="60" spans="2:9" ht="14.25" customHeight="1" x14ac:dyDescent="0.2">
      <c r="B60" s="221" t="s">
        <v>128</v>
      </c>
      <c r="C60" s="222" t="s">
        <v>142</v>
      </c>
      <c r="D60" s="228" t="s">
        <v>49</v>
      </c>
      <c r="E60" s="228"/>
      <c r="F60" s="228">
        <v>1</v>
      </c>
      <c r="G60" s="231"/>
      <c r="H60" s="225">
        <f t="shared" si="0"/>
        <v>0</v>
      </c>
      <c r="I60" s="32"/>
    </row>
    <row r="61" spans="2:9" ht="14.25" customHeight="1" x14ac:dyDescent="0.2">
      <c r="B61" s="221"/>
      <c r="C61" s="222"/>
      <c r="D61" s="228"/>
      <c r="E61" s="228"/>
      <c r="F61" s="228"/>
      <c r="G61" s="231"/>
      <c r="H61" s="225"/>
      <c r="I61" s="32"/>
    </row>
    <row r="62" spans="2:9" ht="14.25" customHeight="1" x14ac:dyDescent="0.2">
      <c r="B62" s="221" t="s">
        <v>129</v>
      </c>
      <c r="C62" s="222" t="s">
        <v>143</v>
      </c>
      <c r="D62" s="228" t="s">
        <v>49</v>
      </c>
      <c r="E62" s="228"/>
      <c r="F62" s="228">
        <v>1</v>
      </c>
      <c r="G62" s="238"/>
      <c r="H62" s="225">
        <f t="shared" ref="H62" si="1">IF(D62="","",F62*G62)</f>
        <v>0</v>
      </c>
      <c r="I62" s="32"/>
    </row>
    <row r="63" spans="2:9" ht="14.25" customHeight="1" x14ac:dyDescent="0.2">
      <c r="B63" s="221"/>
      <c r="C63" s="222"/>
      <c r="D63" s="228"/>
      <c r="E63" s="228"/>
      <c r="F63" s="228"/>
      <c r="G63" s="238"/>
      <c r="H63" s="225"/>
      <c r="I63" s="32"/>
    </row>
    <row r="64" spans="2:9" ht="27" customHeight="1" x14ac:dyDescent="0.2">
      <c r="B64" s="221" t="s">
        <v>130</v>
      </c>
      <c r="C64" s="222" t="s">
        <v>144</v>
      </c>
      <c r="D64" s="228" t="s">
        <v>49</v>
      </c>
      <c r="E64" s="228"/>
      <c r="F64" s="228">
        <v>1</v>
      </c>
      <c r="G64" s="238"/>
      <c r="H64" s="225">
        <f t="shared" ref="H64" si="2">IF(D64="","",F64*G64)</f>
        <v>0</v>
      </c>
      <c r="I64" s="32"/>
    </row>
    <row r="65" spans="2:9" ht="14.25" customHeight="1" x14ac:dyDescent="0.2">
      <c r="B65" s="221"/>
      <c r="C65" s="222"/>
      <c r="D65" s="228"/>
      <c r="E65" s="228"/>
      <c r="F65" s="228"/>
      <c r="G65" s="238"/>
      <c r="H65" s="225"/>
      <c r="I65" s="32"/>
    </row>
    <row r="66" spans="2:9" ht="14.25" customHeight="1" x14ac:dyDescent="0.2">
      <c r="B66" s="221" t="s">
        <v>131</v>
      </c>
      <c r="C66" s="222" t="s">
        <v>145</v>
      </c>
      <c r="D66" s="228" t="s">
        <v>49</v>
      </c>
      <c r="E66" s="228"/>
      <c r="F66" s="228">
        <v>2</v>
      </c>
      <c r="G66" s="238"/>
      <c r="H66" s="225">
        <f t="shared" ref="H66" si="3">IF(D66="","",F66*G66)</f>
        <v>0</v>
      </c>
      <c r="I66" s="32"/>
    </row>
    <row r="67" spans="2:9" ht="14.25" customHeight="1" x14ac:dyDescent="0.2">
      <c r="B67" s="221"/>
      <c r="C67" s="222"/>
      <c r="D67" s="228"/>
      <c r="E67" s="228"/>
      <c r="F67" s="228"/>
      <c r="G67" s="238"/>
      <c r="H67" s="225"/>
      <c r="I67" s="32"/>
    </row>
    <row r="68" spans="2:9" ht="14.25" customHeight="1" x14ac:dyDescent="0.2">
      <c r="B68" s="221" t="s">
        <v>132</v>
      </c>
      <c r="C68" s="222" t="s">
        <v>146</v>
      </c>
      <c r="D68" s="228" t="s">
        <v>49</v>
      </c>
      <c r="E68" s="228"/>
      <c r="F68" s="228">
        <v>2</v>
      </c>
      <c r="G68" s="238"/>
      <c r="H68" s="225">
        <f t="shared" ref="H68" si="4">IF(D68="","",F68*G68)</f>
        <v>0</v>
      </c>
      <c r="I68" s="32"/>
    </row>
    <row r="69" spans="2:9" ht="14.25" customHeight="1" x14ac:dyDescent="0.2">
      <c r="B69" s="221"/>
      <c r="C69" s="222"/>
      <c r="D69" s="228"/>
      <c r="E69" s="228"/>
      <c r="F69" s="228"/>
      <c r="G69" s="238"/>
      <c r="H69" s="225"/>
      <c r="I69" s="32"/>
    </row>
    <row r="70" spans="2:9" ht="14.25" customHeight="1" x14ac:dyDescent="0.2">
      <c r="B70" s="221" t="s">
        <v>147</v>
      </c>
      <c r="C70" s="222" t="s">
        <v>148</v>
      </c>
      <c r="D70" s="228"/>
      <c r="E70" s="228"/>
      <c r="F70" s="228"/>
      <c r="G70" s="238"/>
      <c r="H70" s="225"/>
      <c r="I70" s="32"/>
    </row>
    <row r="71" spans="2:9" ht="14.25" customHeight="1" x14ac:dyDescent="0.2">
      <c r="B71" s="221"/>
      <c r="C71" s="222"/>
      <c r="D71" s="228"/>
      <c r="E71" s="228"/>
      <c r="F71" s="228"/>
      <c r="G71" s="238"/>
      <c r="H71" s="225"/>
      <c r="I71" s="32"/>
    </row>
    <row r="72" spans="2:9" ht="27.75" customHeight="1" x14ac:dyDescent="0.2">
      <c r="B72" s="221" t="s">
        <v>149</v>
      </c>
      <c r="C72" s="222" t="s">
        <v>155</v>
      </c>
      <c r="D72" s="228" t="s">
        <v>486</v>
      </c>
      <c r="E72" s="228"/>
      <c r="F72" s="228">
        <v>1</v>
      </c>
      <c r="G72" s="238">
        <v>10000</v>
      </c>
      <c r="H72" s="225">
        <f t="shared" ref="H72" si="5">IF(D72="","",F72*G72)</f>
        <v>10000</v>
      </c>
      <c r="I72" s="32"/>
    </row>
    <row r="73" spans="2:9" ht="14.25" customHeight="1" x14ac:dyDescent="0.2">
      <c r="B73" s="221"/>
      <c r="C73" s="222"/>
      <c r="D73" s="228"/>
      <c r="E73" s="228"/>
      <c r="F73" s="228"/>
      <c r="G73" s="238"/>
      <c r="H73" s="225"/>
      <c r="I73" s="32"/>
    </row>
    <row r="74" spans="2:9" ht="14.25" customHeight="1" x14ac:dyDescent="0.2">
      <c r="B74" s="221" t="s">
        <v>150</v>
      </c>
      <c r="C74" s="222" t="s">
        <v>156</v>
      </c>
      <c r="D74" s="228" t="s">
        <v>39</v>
      </c>
      <c r="E74" s="228"/>
      <c r="F74" s="234">
        <f>H72</f>
        <v>10000</v>
      </c>
      <c r="G74" s="449"/>
      <c r="H74" s="225">
        <f>H72*G74</f>
        <v>0</v>
      </c>
      <c r="I74" s="32"/>
    </row>
    <row r="75" spans="2:9" ht="14.25" customHeight="1" x14ac:dyDescent="0.2">
      <c r="B75" s="221"/>
      <c r="C75" s="222"/>
      <c r="D75" s="228"/>
      <c r="E75" s="228"/>
      <c r="F75" s="228"/>
      <c r="G75" s="238"/>
      <c r="H75" s="225"/>
      <c r="I75" s="32"/>
    </row>
    <row r="76" spans="2:9" ht="30" customHeight="1" x14ac:dyDescent="0.2">
      <c r="B76" s="221" t="s">
        <v>151</v>
      </c>
      <c r="C76" s="222" t="s">
        <v>175</v>
      </c>
      <c r="D76" s="228" t="s">
        <v>486</v>
      </c>
      <c r="E76" s="228"/>
      <c r="F76" s="228">
        <v>1</v>
      </c>
      <c r="G76" s="238">
        <v>10000</v>
      </c>
      <c r="H76" s="225">
        <f t="shared" ref="H76" si="6">IF(D76="","",F76*G76)</f>
        <v>10000</v>
      </c>
      <c r="I76" s="32"/>
    </row>
    <row r="77" spans="2:9" ht="14.25" customHeight="1" x14ac:dyDescent="0.2">
      <c r="B77" s="221"/>
      <c r="C77" s="222"/>
      <c r="D77" s="228"/>
      <c r="E77" s="228"/>
      <c r="F77" s="228"/>
      <c r="G77" s="238"/>
      <c r="H77" s="225"/>
      <c r="I77" s="32"/>
    </row>
    <row r="78" spans="2:9" ht="14.25" customHeight="1" x14ac:dyDescent="0.2">
      <c r="B78" s="221" t="s">
        <v>152</v>
      </c>
      <c r="C78" s="222" t="s">
        <v>177</v>
      </c>
      <c r="D78" s="228" t="s">
        <v>39</v>
      </c>
      <c r="E78" s="228"/>
      <c r="F78" s="234">
        <f>H76</f>
        <v>10000</v>
      </c>
      <c r="G78" s="449"/>
      <c r="H78" s="225">
        <f>H76*G78</f>
        <v>0</v>
      </c>
      <c r="I78" s="32"/>
    </row>
    <row r="79" spans="2:9" ht="14.25" customHeight="1" x14ac:dyDescent="0.2">
      <c r="B79" s="221"/>
      <c r="C79" s="222"/>
      <c r="D79" s="228"/>
      <c r="E79" s="228"/>
      <c r="F79" s="228"/>
      <c r="G79" s="238"/>
      <c r="H79" s="225"/>
      <c r="I79" s="32"/>
    </row>
    <row r="80" spans="2:9" ht="30.75" customHeight="1" x14ac:dyDescent="0.2">
      <c r="B80" s="221" t="s">
        <v>153</v>
      </c>
      <c r="C80" s="222" t="s">
        <v>176</v>
      </c>
      <c r="D80" s="228" t="s">
        <v>486</v>
      </c>
      <c r="E80" s="228"/>
      <c r="F80" s="228">
        <v>1</v>
      </c>
      <c r="G80" s="238">
        <v>10000</v>
      </c>
      <c r="H80" s="225">
        <f t="shared" ref="H80" si="7">IF(D80="","",F80*G80)</f>
        <v>10000</v>
      </c>
      <c r="I80" s="32"/>
    </row>
    <row r="81" spans="2:9" ht="14.25" customHeight="1" x14ac:dyDescent="0.2">
      <c r="B81" s="221"/>
      <c r="C81" s="222"/>
      <c r="D81" s="228"/>
      <c r="E81" s="228"/>
      <c r="F81" s="228"/>
      <c r="G81" s="231"/>
      <c r="H81" s="225"/>
      <c r="I81" s="32"/>
    </row>
    <row r="82" spans="2:9" ht="14.25" customHeight="1" x14ac:dyDescent="0.2">
      <c r="B82" s="221"/>
      <c r="C82" s="222"/>
      <c r="D82" s="228"/>
      <c r="E82" s="228"/>
      <c r="F82" s="228"/>
      <c r="G82" s="231"/>
      <c r="H82" s="225" t="str">
        <f t="shared" si="0"/>
        <v/>
      </c>
      <c r="I82" s="32"/>
    </row>
    <row r="83" spans="2:9" x14ac:dyDescent="0.2">
      <c r="B83" s="221"/>
      <c r="C83" s="222"/>
      <c r="D83" s="228"/>
      <c r="E83" s="228"/>
      <c r="F83" s="228"/>
      <c r="G83" s="448"/>
      <c r="H83" s="225" t="str">
        <f t="shared" si="0"/>
        <v/>
      </c>
      <c r="I83" s="32"/>
    </row>
    <row r="84" spans="2:9" s="22" customFormat="1" ht="20.100000000000001" customHeight="1" x14ac:dyDescent="0.2">
      <c r="B84" s="239" t="str">
        <f>$B$10</f>
        <v>C1.4</v>
      </c>
      <c r="C84" s="240" t="s">
        <v>13</v>
      </c>
      <c r="D84" s="241"/>
      <c r="E84" s="241"/>
      <c r="F84" s="242"/>
      <c r="G84" s="241"/>
      <c r="H84" s="243">
        <f>SUM(H13:H83)</f>
        <v>30000</v>
      </c>
      <c r="I84" s="26"/>
    </row>
    <row r="85" spans="2:9" x14ac:dyDescent="0.2">
      <c r="B85" s="491" t="str">
        <f>Client1</f>
        <v>Province of KwaZulu-Natal</v>
      </c>
      <c r="C85" s="491"/>
      <c r="D85" s="491"/>
      <c r="E85" s="491"/>
      <c r="F85" s="489" t="str">
        <f>"Contract No. "&amp;ContractNo</f>
        <v>Contract No. ZNB1250/00000/00/PMC/INF/21/T</v>
      </c>
      <c r="G85" s="489"/>
      <c r="H85" s="489"/>
    </row>
    <row r="86" spans="2:9" x14ac:dyDescent="0.2">
      <c r="B86" s="491" t="str">
        <f>Client2</f>
        <v>Department of Transport</v>
      </c>
      <c r="C86" s="491"/>
      <c r="D86" s="491"/>
      <c r="E86" s="491"/>
      <c r="F86" s="489"/>
      <c r="G86" s="489"/>
      <c r="H86" s="489"/>
    </row>
    <row r="87" spans="2:9" x14ac:dyDescent="0.2">
      <c r="B87" s="492"/>
      <c r="C87" s="492"/>
      <c r="D87" s="492"/>
      <c r="E87" s="492"/>
      <c r="F87" s="490"/>
      <c r="G87" s="490"/>
      <c r="H87" s="490"/>
    </row>
    <row r="88" spans="2:9" x14ac:dyDescent="0.2">
      <c r="B88" s="500" t="s">
        <v>8</v>
      </c>
      <c r="C88" s="501"/>
      <c r="D88" s="501"/>
      <c r="E88" s="501"/>
      <c r="F88" s="501"/>
      <c r="G88" s="501"/>
      <c r="H88" s="502" t="str">
        <f>H4</f>
        <v>CHAPTER C1.4</v>
      </c>
      <c r="I88" s="5"/>
    </row>
    <row r="89" spans="2:9" x14ac:dyDescent="0.2">
      <c r="B89" s="493" t="str">
        <f>ContractDescription</f>
        <v>UPGRADE TO KWAMAGODA (NKUKHU) RIVER BRIDGE 2002 OVER KWAMAGODA RIVER ON DISTRTICT ROAD D59 KM 0.108 IN THE PITERMARITZBURG REGION</v>
      </c>
      <c r="C89" s="494"/>
      <c r="D89" s="494"/>
      <c r="E89" s="494"/>
      <c r="F89" s="494"/>
      <c r="G89" s="494"/>
      <c r="H89" s="503"/>
      <c r="I89" s="6"/>
    </row>
    <row r="90" spans="2:9" x14ac:dyDescent="0.2">
      <c r="B90" s="493"/>
      <c r="C90" s="494"/>
      <c r="D90" s="494"/>
      <c r="E90" s="494"/>
      <c r="F90" s="494"/>
      <c r="G90" s="494"/>
      <c r="H90" s="503"/>
      <c r="I90" s="6"/>
    </row>
    <row r="91" spans="2:9" x14ac:dyDescent="0.2">
      <c r="B91" s="495"/>
      <c r="C91" s="496"/>
      <c r="D91" s="496"/>
      <c r="E91" s="496"/>
      <c r="F91" s="496"/>
      <c r="G91" s="496"/>
      <c r="H91" s="504"/>
      <c r="I91" s="6"/>
    </row>
    <row r="92" spans="2:9" s="7" customFormat="1" ht="24.95" customHeight="1" x14ac:dyDescent="0.2">
      <c r="B92" s="219" t="s">
        <v>0</v>
      </c>
      <c r="C92" s="220" t="s">
        <v>1</v>
      </c>
      <c r="D92" s="220" t="s">
        <v>2</v>
      </c>
      <c r="E92" s="220" t="s">
        <v>9</v>
      </c>
      <c r="F92" s="220" t="s">
        <v>3</v>
      </c>
      <c r="G92" s="220" t="s">
        <v>4</v>
      </c>
      <c r="H92" s="220" t="s">
        <v>5</v>
      </c>
      <c r="I92" s="10"/>
    </row>
    <row r="93" spans="2:9" s="22" customFormat="1" ht="20.100000000000001" customHeight="1" x14ac:dyDescent="0.2">
      <c r="B93" s="239"/>
      <c r="C93" s="240" t="s">
        <v>40</v>
      </c>
      <c r="D93" s="241"/>
      <c r="E93" s="241"/>
      <c r="F93" s="242"/>
      <c r="G93" s="241"/>
      <c r="H93" s="243">
        <f>H84</f>
        <v>30000</v>
      </c>
      <c r="I93" s="26"/>
    </row>
    <row r="94" spans="2:9" x14ac:dyDescent="0.2">
      <c r="B94" s="221"/>
      <c r="C94" s="222"/>
      <c r="D94" s="228"/>
      <c r="E94" s="228"/>
      <c r="F94" s="228"/>
      <c r="G94" s="266"/>
      <c r="H94" s="225" t="str">
        <f t="shared" si="0"/>
        <v/>
      </c>
      <c r="I94" s="32"/>
    </row>
    <row r="95" spans="2:9" x14ac:dyDescent="0.2">
      <c r="B95" s="221" t="s">
        <v>154</v>
      </c>
      <c r="C95" s="222" t="s">
        <v>178</v>
      </c>
      <c r="D95" s="228" t="s">
        <v>39</v>
      </c>
      <c r="E95" s="228"/>
      <c r="F95" s="234">
        <f>H80</f>
        <v>10000</v>
      </c>
      <c r="G95" s="449"/>
      <c r="H95" s="225">
        <f>H80*G95</f>
        <v>0</v>
      </c>
      <c r="I95" s="32"/>
    </row>
    <row r="96" spans="2:9" x14ac:dyDescent="0.2">
      <c r="B96" s="221"/>
      <c r="C96" s="222"/>
      <c r="D96" s="228"/>
      <c r="E96" s="228"/>
      <c r="F96" s="228"/>
      <c r="G96" s="238"/>
      <c r="H96" s="225"/>
      <c r="I96" s="32"/>
    </row>
    <row r="97" spans="2:9" ht="25.5" x14ac:dyDescent="0.2">
      <c r="B97" s="221" t="s">
        <v>157</v>
      </c>
      <c r="C97" s="222" t="s">
        <v>158</v>
      </c>
      <c r="D97" s="228"/>
      <c r="E97" s="228"/>
      <c r="F97" s="228"/>
      <c r="G97" s="238"/>
      <c r="H97" s="225" t="str">
        <f t="shared" ref="H97:H111" si="8">IF(D97="","",F97*G97)</f>
        <v/>
      </c>
      <c r="I97" s="32"/>
    </row>
    <row r="98" spans="2:9" x14ac:dyDescent="0.2">
      <c r="B98" s="221"/>
      <c r="C98" s="222"/>
      <c r="D98" s="228"/>
      <c r="E98" s="228"/>
      <c r="F98" s="228"/>
      <c r="G98" s="238"/>
      <c r="H98" s="225" t="str">
        <f t="shared" si="8"/>
        <v/>
      </c>
      <c r="I98" s="32"/>
    </row>
    <row r="99" spans="2:9" x14ac:dyDescent="0.2">
      <c r="B99" s="221" t="s">
        <v>159</v>
      </c>
      <c r="C99" s="222" t="s">
        <v>160</v>
      </c>
      <c r="D99" s="228" t="s">
        <v>12</v>
      </c>
      <c r="E99" s="228"/>
      <c r="F99" s="228">
        <v>1</v>
      </c>
      <c r="G99" s="238"/>
      <c r="H99" s="225">
        <f t="shared" si="8"/>
        <v>0</v>
      </c>
      <c r="I99" s="32"/>
    </row>
    <row r="100" spans="2:9" x14ac:dyDescent="0.2">
      <c r="B100" s="221"/>
      <c r="C100" s="222"/>
      <c r="D100" s="228"/>
      <c r="E100" s="228"/>
      <c r="F100" s="228"/>
      <c r="G100" s="238"/>
      <c r="H100" s="225" t="str">
        <f t="shared" si="8"/>
        <v/>
      </c>
      <c r="I100" s="32"/>
    </row>
    <row r="101" spans="2:9" x14ac:dyDescent="0.2">
      <c r="B101" s="221" t="s">
        <v>161</v>
      </c>
      <c r="C101" s="222" t="s">
        <v>162</v>
      </c>
      <c r="D101" s="228" t="s">
        <v>22</v>
      </c>
      <c r="E101" s="228"/>
      <c r="F101" s="228">
        <v>15</v>
      </c>
      <c r="G101" s="238"/>
      <c r="H101" s="225">
        <f t="shared" si="8"/>
        <v>0</v>
      </c>
      <c r="I101" s="32"/>
    </row>
    <row r="102" spans="2:9" x14ac:dyDescent="0.2">
      <c r="B102" s="221"/>
      <c r="C102" s="222"/>
      <c r="D102" s="228"/>
      <c r="E102" s="228"/>
      <c r="F102" s="228"/>
      <c r="G102" s="238"/>
      <c r="H102" s="225" t="str">
        <f t="shared" si="8"/>
        <v/>
      </c>
      <c r="I102" s="32"/>
    </row>
    <row r="103" spans="2:9" x14ac:dyDescent="0.2">
      <c r="B103" s="221" t="s">
        <v>165</v>
      </c>
      <c r="C103" s="222" t="s">
        <v>164</v>
      </c>
      <c r="D103" s="228"/>
      <c r="E103" s="228"/>
      <c r="F103" s="228"/>
      <c r="G103" s="238"/>
      <c r="H103" s="225" t="str">
        <f t="shared" si="8"/>
        <v/>
      </c>
      <c r="I103" s="32"/>
    </row>
    <row r="104" spans="2:9" x14ac:dyDescent="0.2">
      <c r="B104" s="221"/>
      <c r="C104" s="222"/>
      <c r="D104" s="228"/>
      <c r="E104" s="228"/>
      <c r="F104" s="228"/>
      <c r="G104" s="238"/>
      <c r="H104" s="225" t="str">
        <f t="shared" si="8"/>
        <v/>
      </c>
      <c r="I104" s="32"/>
    </row>
    <row r="105" spans="2:9" x14ac:dyDescent="0.2">
      <c r="B105" s="221" t="s">
        <v>163</v>
      </c>
      <c r="C105" s="222" t="s">
        <v>166</v>
      </c>
      <c r="D105" s="228" t="s">
        <v>22</v>
      </c>
      <c r="E105" s="228"/>
      <c r="F105" s="228">
        <v>15</v>
      </c>
      <c r="G105" s="238"/>
      <c r="H105" s="225">
        <f t="shared" si="8"/>
        <v>0</v>
      </c>
      <c r="I105" s="32"/>
    </row>
    <row r="106" spans="2:9" x14ac:dyDescent="0.2">
      <c r="B106" s="221"/>
      <c r="C106" s="222"/>
      <c r="D106" s="228"/>
      <c r="E106" s="228"/>
      <c r="F106" s="228"/>
      <c r="G106" s="238"/>
      <c r="H106" s="225" t="str">
        <f t="shared" si="8"/>
        <v/>
      </c>
      <c r="I106" s="32"/>
    </row>
    <row r="107" spans="2:9" x14ac:dyDescent="0.2">
      <c r="B107" s="221" t="s">
        <v>167</v>
      </c>
      <c r="C107" s="222" t="s">
        <v>168</v>
      </c>
      <c r="D107" s="228"/>
      <c r="E107" s="228"/>
      <c r="F107" s="228"/>
      <c r="G107" s="238"/>
      <c r="H107" s="225" t="str">
        <f t="shared" si="8"/>
        <v/>
      </c>
      <c r="I107" s="32"/>
    </row>
    <row r="108" spans="2:9" x14ac:dyDescent="0.2">
      <c r="B108" s="221"/>
      <c r="C108" s="222"/>
      <c r="D108" s="228"/>
      <c r="E108" s="228"/>
      <c r="F108" s="228"/>
      <c r="G108" s="238"/>
      <c r="H108" s="225" t="str">
        <f t="shared" si="8"/>
        <v/>
      </c>
      <c r="I108" s="32"/>
    </row>
    <row r="109" spans="2:9" ht="38.25" x14ac:dyDescent="0.2">
      <c r="B109" s="221" t="s">
        <v>169</v>
      </c>
      <c r="C109" s="222" t="s">
        <v>179</v>
      </c>
      <c r="D109" s="228" t="s">
        <v>12</v>
      </c>
      <c r="E109" s="228"/>
      <c r="F109" s="228">
        <v>1</v>
      </c>
      <c r="G109" s="238"/>
      <c r="H109" s="225">
        <f t="shared" si="8"/>
        <v>0</v>
      </c>
      <c r="I109" s="32"/>
    </row>
    <row r="110" spans="2:9" x14ac:dyDescent="0.2">
      <c r="B110" s="221"/>
      <c r="C110" s="222"/>
      <c r="D110" s="228"/>
      <c r="E110" s="228"/>
      <c r="F110" s="228"/>
      <c r="G110" s="238"/>
      <c r="H110" s="225" t="str">
        <f t="shared" si="8"/>
        <v/>
      </c>
      <c r="I110" s="32"/>
    </row>
    <row r="111" spans="2:9" ht="38.25" x14ac:dyDescent="0.2">
      <c r="B111" s="221" t="s">
        <v>170</v>
      </c>
      <c r="C111" s="222" t="s">
        <v>180</v>
      </c>
      <c r="D111" s="228" t="s">
        <v>22</v>
      </c>
      <c r="E111" s="228"/>
      <c r="F111" s="228">
        <v>15</v>
      </c>
      <c r="G111" s="238"/>
      <c r="H111" s="225">
        <f t="shared" si="8"/>
        <v>0</v>
      </c>
      <c r="I111" s="32"/>
    </row>
    <row r="112" spans="2:9" x14ac:dyDescent="0.2">
      <c r="B112" s="221"/>
      <c r="C112" s="222"/>
      <c r="D112" s="228"/>
      <c r="E112" s="228"/>
      <c r="F112" s="228"/>
      <c r="G112" s="238"/>
      <c r="H112" s="225"/>
      <c r="I112" s="32"/>
    </row>
    <row r="113" spans="2:9" x14ac:dyDescent="0.2">
      <c r="B113" s="221"/>
      <c r="C113" s="222"/>
      <c r="D113" s="228"/>
      <c r="E113" s="228"/>
      <c r="F113" s="228"/>
      <c r="G113" s="238"/>
      <c r="H113" s="225"/>
      <c r="I113" s="32"/>
    </row>
    <row r="114" spans="2:9" x14ac:dyDescent="0.2">
      <c r="B114" s="221"/>
      <c r="C114" s="222"/>
      <c r="D114" s="228"/>
      <c r="E114" s="228"/>
      <c r="F114" s="228"/>
      <c r="G114" s="238"/>
      <c r="H114" s="225"/>
      <c r="I114" s="32"/>
    </row>
    <row r="115" spans="2:9" x14ac:dyDescent="0.2">
      <c r="B115" s="221"/>
      <c r="C115" s="222"/>
      <c r="D115" s="228"/>
      <c r="E115" s="228"/>
      <c r="F115" s="228"/>
      <c r="G115" s="238"/>
      <c r="H115" s="225"/>
      <c r="I115" s="32"/>
    </row>
    <row r="116" spans="2:9" x14ac:dyDescent="0.2">
      <c r="B116" s="221"/>
      <c r="C116" s="222"/>
      <c r="D116" s="228"/>
      <c r="E116" s="228"/>
      <c r="F116" s="228"/>
      <c r="G116" s="238"/>
      <c r="H116" s="225"/>
      <c r="I116" s="32"/>
    </row>
    <row r="117" spans="2:9" x14ac:dyDescent="0.2">
      <c r="B117" s="221"/>
      <c r="C117" s="222"/>
      <c r="D117" s="228"/>
      <c r="E117" s="228"/>
      <c r="F117" s="228"/>
      <c r="G117" s="238"/>
      <c r="H117" s="225"/>
      <c r="I117" s="32"/>
    </row>
    <row r="118" spans="2:9" x14ac:dyDescent="0.2">
      <c r="B118" s="221"/>
      <c r="C118" s="222"/>
      <c r="D118" s="228"/>
      <c r="E118" s="228"/>
      <c r="F118" s="228"/>
      <c r="G118" s="238"/>
      <c r="H118" s="225"/>
      <c r="I118" s="32"/>
    </row>
    <row r="119" spans="2:9" x14ac:dyDescent="0.2">
      <c r="B119" s="221"/>
      <c r="C119" s="222"/>
      <c r="D119" s="228"/>
      <c r="E119" s="228"/>
      <c r="F119" s="228"/>
      <c r="G119" s="238"/>
      <c r="H119" s="225"/>
      <c r="I119" s="32"/>
    </row>
    <row r="120" spans="2:9" x14ac:dyDescent="0.2">
      <c r="B120" s="221"/>
      <c r="C120" s="222"/>
      <c r="D120" s="228"/>
      <c r="E120" s="228"/>
      <c r="F120" s="228"/>
      <c r="G120" s="238"/>
      <c r="H120" s="225"/>
      <c r="I120" s="32"/>
    </row>
    <row r="121" spans="2:9" x14ac:dyDescent="0.2">
      <c r="B121" s="221"/>
      <c r="C121" s="222"/>
      <c r="D121" s="228"/>
      <c r="E121" s="228"/>
      <c r="F121" s="228"/>
      <c r="G121" s="238"/>
      <c r="H121" s="225"/>
      <c r="I121" s="32"/>
    </row>
    <row r="122" spans="2:9" x14ac:dyDescent="0.2">
      <c r="B122" s="221"/>
      <c r="C122" s="222"/>
      <c r="D122" s="228"/>
      <c r="E122" s="228"/>
      <c r="F122" s="228"/>
      <c r="G122" s="238"/>
      <c r="H122" s="225"/>
      <c r="I122" s="32"/>
    </row>
    <row r="123" spans="2:9" x14ac:dyDescent="0.2">
      <c r="B123" s="221"/>
      <c r="C123" s="222"/>
      <c r="D123" s="228"/>
      <c r="E123" s="228"/>
      <c r="F123" s="228"/>
      <c r="G123" s="238"/>
      <c r="H123" s="225"/>
      <c r="I123" s="32"/>
    </row>
    <row r="124" spans="2:9" x14ac:dyDescent="0.2">
      <c r="B124" s="221"/>
      <c r="C124" s="222"/>
      <c r="D124" s="228"/>
      <c r="E124" s="228"/>
      <c r="F124" s="228"/>
      <c r="G124" s="238"/>
      <c r="H124" s="225"/>
      <c r="I124" s="32"/>
    </row>
    <row r="125" spans="2:9" x14ac:dyDescent="0.2">
      <c r="B125" s="221"/>
      <c r="C125" s="222"/>
      <c r="D125" s="228"/>
      <c r="E125" s="228"/>
      <c r="F125" s="228"/>
      <c r="G125" s="238"/>
      <c r="H125" s="225"/>
      <c r="I125" s="32"/>
    </row>
    <row r="126" spans="2:9" x14ac:dyDescent="0.2">
      <c r="B126" s="221"/>
      <c r="C126" s="222"/>
      <c r="D126" s="228"/>
      <c r="E126" s="228"/>
      <c r="F126" s="228"/>
      <c r="G126" s="238"/>
      <c r="H126" s="225"/>
      <c r="I126" s="32"/>
    </row>
    <row r="127" spans="2:9" x14ac:dyDescent="0.2">
      <c r="B127" s="221"/>
      <c r="C127" s="222"/>
      <c r="D127" s="228"/>
      <c r="E127" s="228"/>
      <c r="F127" s="228"/>
      <c r="G127" s="238"/>
      <c r="H127" s="225"/>
      <c r="I127" s="32"/>
    </row>
    <row r="128" spans="2:9" x14ac:dyDescent="0.2">
      <c r="B128" s="221"/>
      <c r="C128" s="222"/>
      <c r="D128" s="228"/>
      <c r="E128" s="228"/>
      <c r="F128" s="228"/>
      <c r="G128" s="238"/>
      <c r="H128" s="225"/>
      <c r="I128" s="32"/>
    </row>
    <row r="129" spans="2:9" x14ac:dyDescent="0.2">
      <c r="B129" s="221"/>
      <c r="C129" s="222"/>
      <c r="D129" s="228"/>
      <c r="E129" s="228"/>
      <c r="F129" s="228"/>
      <c r="G129" s="238"/>
      <c r="H129" s="225"/>
      <c r="I129" s="32"/>
    </row>
    <row r="130" spans="2:9" x14ac:dyDescent="0.2">
      <c r="B130" s="221"/>
      <c r="C130" s="222"/>
      <c r="D130" s="228"/>
      <c r="E130" s="228"/>
      <c r="F130" s="228"/>
      <c r="G130" s="238"/>
      <c r="H130" s="225"/>
      <c r="I130" s="32"/>
    </row>
    <row r="131" spans="2:9" x14ac:dyDescent="0.2">
      <c r="B131" s="221"/>
      <c r="C131" s="222"/>
      <c r="D131" s="228"/>
      <c r="E131" s="228"/>
      <c r="F131" s="228"/>
      <c r="G131" s="238"/>
      <c r="H131" s="225"/>
      <c r="I131" s="32"/>
    </row>
    <row r="132" spans="2:9" x14ac:dyDescent="0.2">
      <c r="B132" s="221"/>
      <c r="C132" s="222"/>
      <c r="D132" s="228"/>
      <c r="E132" s="228"/>
      <c r="F132" s="228"/>
      <c r="G132" s="238"/>
      <c r="H132" s="225"/>
      <c r="I132" s="32"/>
    </row>
    <row r="133" spans="2:9" x14ac:dyDescent="0.2">
      <c r="B133" s="221"/>
      <c r="C133" s="222"/>
      <c r="D133" s="228"/>
      <c r="E133" s="228"/>
      <c r="F133" s="228"/>
      <c r="G133" s="238"/>
      <c r="H133" s="225"/>
      <c r="I133" s="32"/>
    </row>
    <row r="134" spans="2:9" x14ac:dyDescent="0.2">
      <c r="B134" s="221"/>
      <c r="C134" s="222"/>
      <c r="D134" s="228"/>
      <c r="E134" s="228"/>
      <c r="F134" s="228"/>
      <c r="G134" s="238"/>
      <c r="H134" s="225"/>
      <c r="I134" s="32"/>
    </row>
    <row r="135" spans="2:9" x14ac:dyDescent="0.2">
      <c r="B135" s="221"/>
      <c r="C135" s="222"/>
      <c r="D135" s="228"/>
      <c r="E135" s="228"/>
      <c r="F135" s="228"/>
      <c r="G135" s="238"/>
      <c r="H135" s="225"/>
      <c r="I135" s="32"/>
    </row>
    <row r="136" spans="2:9" x14ac:dyDescent="0.2">
      <c r="B136" s="221"/>
      <c r="C136" s="222"/>
      <c r="D136" s="228"/>
      <c r="E136" s="228"/>
      <c r="F136" s="228"/>
      <c r="G136" s="238"/>
      <c r="H136" s="225"/>
      <c r="I136" s="32"/>
    </row>
    <row r="137" spans="2:9" x14ac:dyDescent="0.2">
      <c r="B137" s="221"/>
      <c r="C137" s="222"/>
      <c r="D137" s="228"/>
      <c r="E137" s="228"/>
      <c r="F137" s="228"/>
      <c r="G137" s="238"/>
      <c r="H137" s="225"/>
      <c r="I137" s="32"/>
    </row>
    <row r="138" spans="2:9" x14ac:dyDescent="0.2">
      <c r="B138" s="221"/>
      <c r="C138" s="222"/>
      <c r="D138" s="228"/>
      <c r="E138" s="228"/>
      <c r="F138" s="228"/>
      <c r="G138" s="238"/>
      <c r="H138" s="225"/>
      <c r="I138" s="32"/>
    </row>
    <row r="139" spans="2:9" x14ac:dyDescent="0.2">
      <c r="B139" s="221"/>
      <c r="C139" s="222"/>
      <c r="D139" s="228"/>
      <c r="E139" s="228"/>
      <c r="F139" s="228"/>
      <c r="G139" s="238"/>
      <c r="H139" s="225"/>
      <c r="I139" s="32"/>
    </row>
    <row r="140" spans="2:9" x14ac:dyDescent="0.2">
      <c r="B140" s="221"/>
      <c r="C140" s="222"/>
      <c r="D140" s="228"/>
      <c r="E140" s="228"/>
      <c r="F140" s="228"/>
      <c r="G140" s="238"/>
      <c r="H140" s="225"/>
      <c r="I140" s="32"/>
    </row>
    <row r="141" spans="2:9" x14ac:dyDescent="0.2">
      <c r="B141" s="221"/>
      <c r="C141" s="222"/>
      <c r="D141" s="228"/>
      <c r="E141" s="228"/>
      <c r="F141" s="228"/>
      <c r="G141" s="238"/>
      <c r="H141" s="225"/>
      <c r="I141" s="32"/>
    </row>
    <row r="142" spans="2:9" x14ac:dyDescent="0.2">
      <c r="B142" s="221"/>
      <c r="C142" s="222"/>
      <c r="D142" s="228"/>
      <c r="E142" s="228"/>
      <c r="F142" s="228"/>
      <c r="G142" s="238"/>
      <c r="H142" s="225"/>
      <c r="I142" s="32"/>
    </row>
    <row r="143" spans="2:9" x14ac:dyDescent="0.2">
      <c r="B143" s="221"/>
      <c r="C143" s="222"/>
      <c r="D143" s="228"/>
      <c r="E143" s="228"/>
      <c r="F143" s="228"/>
      <c r="G143" s="238"/>
      <c r="H143" s="225"/>
      <c r="I143" s="32"/>
    </row>
    <row r="144" spans="2:9" x14ac:dyDescent="0.2">
      <c r="B144" s="221"/>
      <c r="C144" s="222"/>
      <c r="D144" s="228"/>
      <c r="E144" s="228"/>
      <c r="F144" s="228"/>
      <c r="G144" s="238"/>
      <c r="H144" s="225"/>
      <c r="I144" s="32"/>
    </row>
    <row r="145" spans="2:9" x14ac:dyDescent="0.2">
      <c r="B145" s="221"/>
      <c r="C145" s="222"/>
      <c r="D145" s="228"/>
      <c r="E145" s="228"/>
      <c r="F145" s="228"/>
      <c r="G145" s="238"/>
      <c r="H145" s="225"/>
      <c r="I145" s="32"/>
    </row>
    <row r="146" spans="2:9" x14ac:dyDescent="0.2">
      <c r="B146" s="221"/>
      <c r="C146" s="222"/>
      <c r="D146" s="228"/>
      <c r="E146" s="228"/>
      <c r="F146" s="228"/>
      <c r="G146" s="238"/>
      <c r="H146" s="225"/>
      <c r="I146" s="32"/>
    </row>
    <row r="147" spans="2:9" x14ac:dyDescent="0.2">
      <c r="B147" s="221"/>
      <c r="C147" s="222"/>
      <c r="D147" s="228"/>
      <c r="E147" s="228"/>
      <c r="F147" s="228"/>
      <c r="G147" s="238"/>
      <c r="H147" s="225"/>
      <c r="I147" s="32"/>
    </row>
    <row r="148" spans="2:9" x14ac:dyDescent="0.2">
      <c r="B148" s="221"/>
      <c r="C148" s="222"/>
      <c r="D148" s="228"/>
      <c r="E148" s="228"/>
      <c r="F148" s="228"/>
      <c r="G148" s="238"/>
      <c r="H148" s="225"/>
      <c r="I148" s="32"/>
    </row>
    <row r="149" spans="2:9" x14ac:dyDescent="0.2">
      <c r="B149" s="221"/>
      <c r="C149" s="222"/>
      <c r="D149" s="228"/>
      <c r="E149" s="228"/>
      <c r="F149" s="228"/>
      <c r="G149" s="238"/>
      <c r="H149" s="225"/>
      <c r="I149" s="32"/>
    </row>
    <row r="150" spans="2:9" x14ac:dyDescent="0.2">
      <c r="B150" s="221"/>
      <c r="C150" s="222"/>
      <c r="D150" s="228"/>
      <c r="E150" s="228"/>
      <c r="F150" s="228"/>
      <c r="G150" s="238"/>
      <c r="H150" s="225"/>
      <c r="I150" s="32"/>
    </row>
    <row r="151" spans="2:9" x14ac:dyDescent="0.2">
      <c r="B151" s="221"/>
      <c r="C151" s="222"/>
      <c r="D151" s="228"/>
      <c r="E151" s="228"/>
      <c r="F151" s="228"/>
      <c r="G151" s="238"/>
      <c r="H151" s="225"/>
      <c r="I151" s="32"/>
    </row>
    <row r="152" spans="2:9" x14ac:dyDescent="0.2">
      <c r="B152" s="221"/>
      <c r="C152" s="222"/>
      <c r="D152" s="228"/>
      <c r="E152" s="228"/>
      <c r="F152" s="228"/>
      <c r="G152" s="238"/>
      <c r="H152" s="225"/>
      <c r="I152" s="32"/>
    </row>
    <row r="153" spans="2:9" x14ac:dyDescent="0.2">
      <c r="B153" s="221"/>
      <c r="C153" s="222"/>
      <c r="D153" s="228"/>
      <c r="E153" s="228"/>
      <c r="F153" s="228"/>
      <c r="G153" s="238"/>
      <c r="H153" s="225"/>
      <c r="I153" s="32"/>
    </row>
    <row r="154" spans="2:9" x14ac:dyDescent="0.2">
      <c r="B154" s="221"/>
      <c r="C154" s="222"/>
      <c r="D154" s="228"/>
      <c r="E154" s="228"/>
      <c r="F154" s="228"/>
      <c r="G154" s="238"/>
      <c r="H154" s="225"/>
      <c r="I154" s="32"/>
    </row>
    <row r="155" spans="2:9" x14ac:dyDescent="0.2">
      <c r="B155" s="221"/>
      <c r="C155" s="222"/>
      <c r="D155" s="228"/>
      <c r="E155" s="228"/>
      <c r="F155" s="228"/>
      <c r="G155" s="238"/>
      <c r="H155" s="225"/>
      <c r="I155" s="32"/>
    </row>
    <row r="156" spans="2:9" x14ac:dyDescent="0.2">
      <c r="B156" s="221"/>
      <c r="C156" s="222"/>
      <c r="D156" s="228"/>
      <c r="E156" s="228"/>
      <c r="F156" s="228"/>
      <c r="G156" s="238"/>
      <c r="H156" s="225"/>
      <c r="I156" s="32"/>
    </row>
    <row r="157" spans="2:9" x14ac:dyDescent="0.2">
      <c r="B157" s="221"/>
      <c r="C157" s="222"/>
      <c r="D157" s="228"/>
      <c r="E157" s="228"/>
      <c r="F157" s="228"/>
      <c r="G157" s="238"/>
      <c r="H157" s="225"/>
      <c r="I157" s="32"/>
    </row>
    <row r="158" spans="2:9" x14ac:dyDescent="0.2">
      <c r="B158" s="221"/>
      <c r="C158" s="222"/>
      <c r="D158" s="228"/>
      <c r="E158" s="228"/>
      <c r="F158" s="228"/>
      <c r="G158" s="238"/>
      <c r="H158" s="225"/>
      <c r="I158" s="32"/>
    </row>
    <row r="159" spans="2:9" x14ac:dyDescent="0.2">
      <c r="B159" s="221"/>
      <c r="C159" s="222"/>
      <c r="D159" s="228"/>
      <c r="E159" s="228"/>
      <c r="F159" s="228"/>
      <c r="G159" s="238"/>
      <c r="H159" s="225"/>
      <c r="I159" s="32"/>
    </row>
    <row r="160" spans="2:9" x14ac:dyDescent="0.2">
      <c r="B160" s="221"/>
      <c r="C160" s="222"/>
      <c r="D160" s="228"/>
      <c r="E160" s="228"/>
      <c r="F160" s="228"/>
      <c r="G160" s="238"/>
      <c r="H160" s="225"/>
      <c r="I160" s="32"/>
    </row>
    <row r="161" spans="2:9" x14ac:dyDescent="0.2">
      <c r="B161" s="221"/>
      <c r="C161" s="222"/>
      <c r="D161" s="228"/>
      <c r="E161" s="228"/>
      <c r="F161" s="228"/>
      <c r="G161" s="238"/>
      <c r="H161" s="225"/>
      <c r="I161" s="32"/>
    </row>
    <row r="162" spans="2:9" x14ac:dyDescent="0.2">
      <c r="B162" s="221"/>
      <c r="C162" s="222"/>
      <c r="D162" s="228"/>
      <c r="E162" s="228"/>
      <c r="F162" s="228"/>
      <c r="G162" s="238"/>
      <c r="H162" s="225"/>
      <c r="I162" s="32"/>
    </row>
    <row r="163" spans="2:9" x14ac:dyDescent="0.2">
      <c r="B163" s="221"/>
      <c r="C163" s="222"/>
      <c r="D163" s="228"/>
      <c r="E163" s="228"/>
      <c r="F163" s="228"/>
      <c r="G163" s="238"/>
      <c r="H163" s="225"/>
      <c r="I163" s="32"/>
    </row>
    <row r="164" spans="2:9" x14ac:dyDescent="0.2">
      <c r="B164" s="221"/>
      <c r="C164" s="222"/>
      <c r="D164" s="228"/>
      <c r="E164" s="228"/>
      <c r="F164" s="228"/>
      <c r="G164" s="238"/>
      <c r="H164" s="225"/>
      <c r="I164" s="32"/>
    </row>
    <row r="165" spans="2:9" x14ac:dyDescent="0.2">
      <c r="B165" s="221"/>
      <c r="C165" s="222"/>
      <c r="D165" s="228"/>
      <c r="E165" s="228"/>
      <c r="F165" s="228"/>
      <c r="G165" s="231"/>
      <c r="H165" s="225"/>
      <c r="I165" s="32"/>
    </row>
    <row r="166" spans="2:9" x14ac:dyDescent="0.2">
      <c r="B166" s="221"/>
      <c r="C166" s="222"/>
      <c r="D166" s="228"/>
      <c r="E166" s="228"/>
      <c r="F166" s="228"/>
      <c r="G166" s="231"/>
      <c r="H166" s="225"/>
      <c r="I166" s="32"/>
    </row>
    <row r="167" spans="2:9" x14ac:dyDescent="0.2">
      <c r="B167" s="221"/>
      <c r="C167" s="222"/>
      <c r="D167" s="228"/>
      <c r="E167" s="228"/>
      <c r="F167" s="228"/>
      <c r="G167" s="231"/>
      <c r="H167" s="225"/>
      <c r="I167" s="32"/>
    </row>
    <row r="168" spans="2:9" ht="14.25" customHeight="1" x14ac:dyDescent="0.2">
      <c r="B168" s="221"/>
      <c r="C168" s="222"/>
      <c r="D168" s="228"/>
      <c r="E168" s="228"/>
      <c r="F168" s="228"/>
      <c r="G168" s="231"/>
      <c r="H168" s="225"/>
      <c r="I168" s="32"/>
    </row>
    <row r="169" spans="2:9" x14ac:dyDescent="0.2">
      <c r="B169" s="221"/>
      <c r="C169" s="222"/>
      <c r="D169" s="228"/>
      <c r="E169" s="228"/>
      <c r="F169" s="228"/>
      <c r="G169" s="231"/>
      <c r="H169" s="225" t="str">
        <f t="shared" ref="H169" si="9">IF(D169="","",F169*G169)</f>
        <v/>
      </c>
      <c r="I169" s="32"/>
    </row>
    <row r="170" spans="2:9" s="22" customFormat="1" ht="20.100000000000001" customHeight="1" x14ac:dyDescent="0.2">
      <c r="B170" s="239" t="str">
        <f>$B$10</f>
        <v>C1.4</v>
      </c>
      <c r="C170" s="240" t="s">
        <v>655</v>
      </c>
      <c r="D170" s="241"/>
      <c r="E170" s="241"/>
      <c r="F170" s="242"/>
      <c r="G170" s="241"/>
      <c r="H170" s="243">
        <f>SUM(H93:H169)</f>
        <v>30000</v>
      </c>
      <c r="I170" s="26"/>
    </row>
  </sheetData>
  <mergeCells count="11">
    <mergeCell ref="B88:G88"/>
    <mergeCell ref="H88:H91"/>
    <mergeCell ref="B89:G91"/>
    <mergeCell ref="F1:H1"/>
    <mergeCell ref="B5:G7"/>
    <mergeCell ref="H4:H7"/>
    <mergeCell ref="B4:G4"/>
    <mergeCell ref="B85:E85"/>
    <mergeCell ref="F85:H87"/>
    <mergeCell ref="B86:E86"/>
    <mergeCell ref="B87:E87"/>
  </mergeCells>
  <phoneticPr fontId="13" type="noConversion"/>
  <pageMargins left="0.43307086614173229" right="0.31496062992125984" top="0.43307086614173229" bottom="0.62992125984251968" header="0.35433070866141736" footer="0.31496062992125984"/>
  <pageSetup paperSize="9" scale="65" firstPageNumber="31" orientation="portrait" cellComments="asDisplayed" useFirstPageNumber="1" r:id="rId1"/>
  <headerFooter>
    <oddHeader xml:space="preserve">&amp;R&amp;"Arial,Bold Italic"
</oddHeader>
  </headerFooter>
  <rowBreaks count="1" manualBreakCount="1">
    <brk id="8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5E22-0819-4877-AE8F-D8F2A910665C}">
  <sheetPr codeName="Sheet5">
    <tabColor rgb="FF00B050"/>
  </sheetPr>
  <dimension ref="B1:I66"/>
  <sheetViews>
    <sheetView view="pageBreakPreview" topLeftCell="A7" zoomScale="85" zoomScaleNormal="100" zoomScaleSheetLayoutView="85" zoomScalePageLayoutView="125" workbookViewId="0">
      <selection activeCell="Z19" sqref="Z19"/>
    </sheetView>
  </sheetViews>
  <sheetFormatPr defaultColWidth="6.85546875" defaultRowHeight="12.75" x14ac:dyDescent="0.2"/>
  <cols>
    <col min="1" max="1" width="0.85546875" style="1" customWidth="1"/>
    <col min="2" max="2" width="11.7109375" style="267" customWidth="1"/>
    <col min="3" max="3" width="45.7109375" style="247" customWidth="1"/>
    <col min="4" max="4" width="13.7109375" style="248" customWidth="1"/>
    <col min="5" max="5" width="5.7109375" style="248" hidden="1" customWidth="1"/>
    <col min="6" max="6" width="15.7109375" style="248" customWidth="1"/>
    <col min="7" max="7" width="15.7109375" style="249" customWidth="1"/>
    <col min="8" max="8" width="15.7109375" style="250" customWidth="1"/>
    <col min="9" max="9" width="0.85546875" style="4" customWidth="1"/>
    <col min="10" max="21" width="6.85546875" style="1"/>
    <col min="22" max="28" width="6.85546875" style="1" customWidth="1"/>
    <col min="29" max="16384" width="6.85546875" style="1"/>
  </cols>
  <sheetData>
    <row r="1" spans="2:9" ht="25.5" customHeight="1" x14ac:dyDescent="0.2">
      <c r="B1" s="253" t="str">
        <f>Client1</f>
        <v>Province of KwaZulu-Natal</v>
      </c>
      <c r="C1" s="254"/>
      <c r="D1" s="255"/>
      <c r="E1" s="255"/>
      <c r="F1" s="505" t="str">
        <f>"Contract No. "&amp;ContractNo</f>
        <v>Contract No. ZNB1250/00000/00/PMC/INF/21/T</v>
      </c>
      <c r="G1" s="505"/>
      <c r="H1" s="505"/>
    </row>
    <row r="2" spans="2:9" x14ac:dyDescent="0.2">
      <c r="B2" s="256" t="str">
        <f>Client2</f>
        <v>Department of Transport</v>
      </c>
      <c r="C2" s="254"/>
      <c r="D2" s="255"/>
      <c r="E2" s="255"/>
      <c r="F2" s="255"/>
      <c r="G2" s="257"/>
      <c r="H2" s="258"/>
    </row>
    <row r="3" spans="2:9" x14ac:dyDescent="0.2">
      <c r="B3" s="259"/>
      <c r="C3" s="259"/>
      <c r="D3" s="260"/>
      <c r="E3" s="260"/>
      <c r="F3" s="260"/>
      <c r="G3" s="261"/>
      <c r="H3" s="262"/>
    </row>
    <row r="4" spans="2:9" x14ac:dyDescent="0.2">
      <c r="B4" s="500" t="s">
        <v>8</v>
      </c>
      <c r="C4" s="501"/>
      <c r="D4" s="501"/>
      <c r="E4" s="501"/>
      <c r="F4" s="501"/>
      <c r="G4" s="501"/>
      <c r="H4" s="497" t="str">
        <f>"CHAPTER "&amp;B10</f>
        <v>CHAPTER C1.5</v>
      </c>
      <c r="I4" s="5"/>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498"/>
      <c r="I5" s="6"/>
    </row>
    <row r="6" spans="2:9" ht="12.75" customHeight="1" x14ac:dyDescent="0.2">
      <c r="B6" s="493"/>
      <c r="C6" s="494"/>
      <c r="D6" s="494"/>
      <c r="E6" s="494"/>
      <c r="F6" s="494"/>
      <c r="G6" s="494"/>
      <c r="H6" s="498"/>
      <c r="I6" s="6"/>
    </row>
    <row r="7" spans="2:9" ht="7.5" customHeight="1" x14ac:dyDescent="0.2">
      <c r="B7" s="495"/>
      <c r="C7" s="496"/>
      <c r="D7" s="496"/>
      <c r="E7" s="496"/>
      <c r="F7" s="496"/>
      <c r="G7" s="496"/>
      <c r="H7" s="499"/>
      <c r="I7" s="6"/>
    </row>
    <row r="8" spans="2:9" s="7" customFormat="1" ht="24.95" customHeight="1" x14ac:dyDescent="0.2">
      <c r="B8" s="263" t="s">
        <v>0</v>
      </c>
      <c r="C8" s="220" t="s">
        <v>1</v>
      </c>
      <c r="D8" s="220" t="s">
        <v>2</v>
      </c>
      <c r="E8" s="220" t="s">
        <v>9</v>
      </c>
      <c r="F8" s="220" t="s">
        <v>3</v>
      </c>
      <c r="G8" s="220" t="s">
        <v>4</v>
      </c>
      <c r="H8" s="220" t="s">
        <v>5</v>
      </c>
      <c r="I8" s="10"/>
    </row>
    <row r="9" spans="2:9" x14ac:dyDescent="0.2">
      <c r="B9" s="272"/>
      <c r="C9" s="222"/>
      <c r="D9" s="223"/>
      <c r="E9" s="223"/>
      <c r="F9" s="223"/>
      <c r="G9" s="224"/>
      <c r="H9" s="264" t="str">
        <f>IF(D9="","",F9*G9)</f>
        <v/>
      </c>
      <c r="I9" s="16"/>
    </row>
    <row r="10" spans="2:9" x14ac:dyDescent="0.2">
      <c r="B10" s="226" t="s">
        <v>171</v>
      </c>
      <c r="C10" s="227" t="s">
        <v>172</v>
      </c>
      <c r="D10" s="228"/>
      <c r="E10" s="228"/>
      <c r="F10" s="228"/>
      <c r="G10" s="229"/>
      <c r="H10" s="264" t="str">
        <f t="shared" ref="H10:H22" si="0">IF(D10="","",F10*G10)</f>
        <v/>
      </c>
      <c r="I10" s="32"/>
    </row>
    <row r="11" spans="2:9" x14ac:dyDescent="0.2">
      <c r="B11" s="221"/>
      <c r="C11" s="222"/>
      <c r="D11" s="228"/>
      <c r="E11" s="228"/>
      <c r="F11" s="228"/>
      <c r="G11" s="229"/>
      <c r="H11" s="264" t="str">
        <f t="shared" si="0"/>
        <v/>
      </c>
      <c r="I11" s="32"/>
    </row>
    <row r="12" spans="2:9" ht="25.5" x14ac:dyDescent="0.2">
      <c r="B12" s="221" t="s">
        <v>173</v>
      </c>
      <c r="C12" s="222" t="s">
        <v>174</v>
      </c>
      <c r="D12" s="228"/>
      <c r="E12" s="228"/>
      <c r="F12" s="228"/>
      <c r="G12" s="230"/>
      <c r="H12" s="264" t="str">
        <f t="shared" si="0"/>
        <v/>
      </c>
      <c r="I12" s="32"/>
    </row>
    <row r="13" spans="2:9" x14ac:dyDescent="0.2">
      <c r="B13" s="221"/>
      <c r="C13" s="222"/>
      <c r="D13" s="228"/>
      <c r="E13" s="228"/>
      <c r="F13" s="228"/>
      <c r="G13" s="230"/>
      <c r="H13" s="264" t="str">
        <f t="shared" si="0"/>
        <v/>
      </c>
      <c r="I13" s="32"/>
    </row>
    <row r="14" spans="2:9" x14ac:dyDescent="0.2">
      <c r="B14" s="221" t="s">
        <v>181</v>
      </c>
      <c r="C14" s="235" t="s">
        <v>182</v>
      </c>
      <c r="D14" s="228" t="s">
        <v>22</v>
      </c>
      <c r="E14" s="236"/>
      <c r="F14" s="187">
        <v>15</v>
      </c>
      <c r="G14" s="447"/>
      <c r="H14" s="264">
        <f t="shared" si="0"/>
        <v>0</v>
      </c>
    </row>
    <row r="15" spans="2:9" x14ac:dyDescent="0.2">
      <c r="B15" s="221"/>
      <c r="C15" s="235"/>
      <c r="D15" s="228"/>
      <c r="E15" s="236"/>
      <c r="F15" s="187"/>
      <c r="G15" s="446"/>
      <c r="H15" s="264" t="str">
        <f t="shared" si="0"/>
        <v/>
      </c>
    </row>
    <row r="16" spans="2:9" x14ac:dyDescent="0.2">
      <c r="B16" s="221" t="s">
        <v>183</v>
      </c>
      <c r="C16" s="222" t="s">
        <v>184</v>
      </c>
      <c r="D16" s="228"/>
      <c r="E16" s="228"/>
      <c r="F16" s="187"/>
      <c r="G16" s="231"/>
      <c r="H16" s="264" t="str">
        <f t="shared" si="0"/>
        <v/>
      </c>
      <c r="I16" s="33"/>
    </row>
    <row r="17" spans="2:9" x14ac:dyDescent="0.2">
      <c r="B17" s="221"/>
      <c r="C17" s="222"/>
      <c r="D17" s="228"/>
      <c r="E17" s="228"/>
      <c r="F17" s="187"/>
      <c r="G17" s="231"/>
      <c r="H17" s="264" t="str">
        <f t="shared" si="0"/>
        <v/>
      </c>
      <c r="I17" s="33"/>
    </row>
    <row r="18" spans="2:9" ht="25.5" x14ac:dyDescent="0.2">
      <c r="B18" s="221" t="s">
        <v>185</v>
      </c>
      <c r="C18" s="222" t="s">
        <v>187</v>
      </c>
      <c r="D18" s="228" t="s">
        <v>33</v>
      </c>
      <c r="E18" s="228"/>
      <c r="F18" s="228">
        <v>5</v>
      </c>
      <c r="G18" s="231"/>
      <c r="H18" s="225">
        <f t="shared" si="0"/>
        <v>0</v>
      </c>
      <c r="I18" s="32"/>
    </row>
    <row r="19" spans="2:9" x14ac:dyDescent="0.2">
      <c r="B19" s="221"/>
      <c r="C19" s="222"/>
      <c r="D19" s="228"/>
      <c r="E19" s="228"/>
      <c r="F19" s="228"/>
      <c r="G19" s="231"/>
      <c r="H19" s="225" t="str">
        <f t="shared" si="0"/>
        <v/>
      </c>
      <c r="I19" s="32"/>
    </row>
    <row r="20" spans="2:9" ht="25.5" x14ac:dyDescent="0.2">
      <c r="B20" s="221" t="s">
        <v>186</v>
      </c>
      <c r="C20" s="222" t="s">
        <v>188</v>
      </c>
      <c r="D20" s="228" t="s">
        <v>38</v>
      </c>
      <c r="E20" s="228"/>
      <c r="F20" s="228">
        <v>50</v>
      </c>
      <c r="G20" s="231"/>
      <c r="H20" s="225">
        <f t="shared" si="0"/>
        <v>0</v>
      </c>
      <c r="I20" s="32"/>
    </row>
    <row r="21" spans="2:9" x14ac:dyDescent="0.2">
      <c r="B21" s="221"/>
      <c r="C21" s="222"/>
      <c r="D21" s="228"/>
      <c r="E21" s="228"/>
      <c r="F21" s="228"/>
      <c r="G21" s="231"/>
      <c r="H21" s="225" t="str">
        <f t="shared" si="0"/>
        <v/>
      </c>
      <c r="I21" s="32"/>
    </row>
    <row r="22" spans="2:9" x14ac:dyDescent="0.2">
      <c r="B22" s="221" t="s">
        <v>189</v>
      </c>
      <c r="C22" s="222" t="s">
        <v>190</v>
      </c>
      <c r="D22" s="228"/>
      <c r="E22" s="228"/>
      <c r="F22" s="228"/>
      <c r="G22" s="231"/>
      <c r="H22" s="264" t="str">
        <f t="shared" si="0"/>
        <v/>
      </c>
      <c r="I22" s="32"/>
    </row>
    <row r="23" spans="2:9" x14ac:dyDescent="0.2">
      <c r="B23" s="221"/>
      <c r="C23" s="222"/>
      <c r="D23" s="228"/>
      <c r="E23" s="228"/>
      <c r="F23" s="228"/>
      <c r="G23" s="231"/>
      <c r="H23" s="264"/>
      <c r="I23" s="32"/>
    </row>
    <row r="24" spans="2:9" x14ac:dyDescent="0.2">
      <c r="B24" s="221" t="s">
        <v>191</v>
      </c>
      <c r="C24" s="222" t="s">
        <v>197</v>
      </c>
      <c r="D24" s="228"/>
      <c r="E24" s="228"/>
      <c r="F24" s="228"/>
      <c r="G24" s="238"/>
      <c r="H24" s="264" t="str">
        <f t="shared" ref="H24:H35" si="1">IF(D24="","",F24*G24)</f>
        <v/>
      </c>
      <c r="I24" s="32"/>
    </row>
    <row r="25" spans="2:9" x14ac:dyDescent="0.2">
      <c r="B25" s="221"/>
      <c r="C25" s="222"/>
      <c r="D25" s="228"/>
      <c r="E25" s="228"/>
      <c r="F25" s="228"/>
      <c r="G25" s="238"/>
      <c r="H25" s="264" t="str">
        <f t="shared" si="1"/>
        <v/>
      </c>
      <c r="I25" s="32"/>
    </row>
    <row r="26" spans="2:9" ht="25.5" x14ac:dyDescent="0.2">
      <c r="B26" s="221" t="s">
        <v>54</v>
      </c>
      <c r="C26" s="222" t="s">
        <v>979</v>
      </c>
      <c r="D26" s="228" t="s">
        <v>49</v>
      </c>
      <c r="E26" s="228"/>
      <c r="F26" s="228">
        <v>60</v>
      </c>
      <c r="G26" s="238"/>
      <c r="H26" s="264">
        <f t="shared" si="1"/>
        <v>0</v>
      </c>
      <c r="I26" s="32"/>
    </row>
    <row r="27" spans="2:9" s="22" customFormat="1" x14ac:dyDescent="0.2">
      <c r="B27" s="221"/>
      <c r="C27" s="222"/>
      <c r="D27" s="228"/>
      <c r="E27" s="228"/>
      <c r="F27" s="228"/>
      <c r="G27" s="238"/>
      <c r="H27" s="264" t="str">
        <f t="shared" si="1"/>
        <v/>
      </c>
      <c r="I27" s="26"/>
    </row>
    <row r="28" spans="2:9" ht="25.5" x14ac:dyDescent="0.2">
      <c r="B28" s="221" t="s">
        <v>56</v>
      </c>
      <c r="C28" s="222" t="s">
        <v>980</v>
      </c>
      <c r="D28" s="228" t="s">
        <v>49</v>
      </c>
      <c r="E28" s="228"/>
      <c r="F28" s="228">
        <v>60</v>
      </c>
      <c r="G28" s="238"/>
      <c r="H28" s="264">
        <f t="shared" si="1"/>
        <v>0</v>
      </c>
    </row>
    <row r="29" spans="2:9" x14ac:dyDescent="0.2">
      <c r="B29" s="221"/>
      <c r="C29" s="222"/>
      <c r="D29" s="228"/>
      <c r="E29" s="228"/>
      <c r="F29" s="228"/>
      <c r="G29" s="238"/>
      <c r="H29" s="264" t="str">
        <f t="shared" si="1"/>
        <v/>
      </c>
    </row>
    <row r="30" spans="2:9" x14ac:dyDescent="0.2">
      <c r="B30" s="221" t="s">
        <v>192</v>
      </c>
      <c r="C30" s="222" t="s">
        <v>198</v>
      </c>
      <c r="D30" s="228" t="s">
        <v>49</v>
      </c>
      <c r="E30" s="228"/>
      <c r="F30" s="228">
        <v>30</v>
      </c>
      <c r="G30" s="238"/>
      <c r="H30" s="264">
        <f t="shared" si="1"/>
        <v>0</v>
      </c>
    </row>
    <row r="31" spans="2:9" x14ac:dyDescent="0.2">
      <c r="B31" s="221"/>
      <c r="C31" s="222"/>
      <c r="D31" s="228"/>
      <c r="E31" s="228"/>
      <c r="F31" s="228"/>
      <c r="G31" s="238"/>
      <c r="H31" s="264" t="str">
        <f t="shared" si="1"/>
        <v/>
      </c>
      <c r="I31" s="5"/>
    </row>
    <row r="32" spans="2:9" ht="12.75" customHeight="1" x14ac:dyDescent="0.2">
      <c r="B32" s="221" t="s">
        <v>193</v>
      </c>
      <c r="C32" s="222" t="s">
        <v>199</v>
      </c>
      <c r="D32" s="228" t="s">
        <v>262</v>
      </c>
      <c r="E32" s="228"/>
      <c r="F32" s="228">
        <v>3520</v>
      </c>
      <c r="G32" s="238"/>
      <c r="H32" s="264">
        <f t="shared" si="1"/>
        <v>0</v>
      </c>
      <c r="I32" s="6"/>
    </row>
    <row r="33" spans="2:9" x14ac:dyDescent="0.2">
      <c r="B33" s="221"/>
      <c r="C33" s="222"/>
      <c r="D33" s="228"/>
      <c r="E33" s="228"/>
      <c r="F33" s="228"/>
      <c r="G33" s="238"/>
      <c r="H33" s="264" t="str">
        <f t="shared" si="1"/>
        <v/>
      </c>
      <c r="I33" s="6"/>
    </row>
    <row r="34" spans="2:9" x14ac:dyDescent="0.2">
      <c r="B34" s="221" t="s">
        <v>194</v>
      </c>
      <c r="C34" s="222" t="s">
        <v>200</v>
      </c>
      <c r="D34" s="228" t="s">
        <v>262</v>
      </c>
      <c r="E34" s="228"/>
      <c r="F34" s="228">
        <v>1760</v>
      </c>
      <c r="G34" s="238"/>
      <c r="H34" s="264">
        <f t="shared" si="1"/>
        <v>0</v>
      </c>
      <c r="I34" s="6"/>
    </row>
    <row r="35" spans="2:9" s="7" customFormat="1" ht="11.25" customHeight="1" x14ac:dyDescent="0.2">
      <c r="B35" s="221"/>
      <c r="C35" s="222"/>
      <c r="D35" s="228"/>
      <c r="E35" s="228"/>
      <c r="F35" s="228"/>
      <c r="G35" s="238"/>
      <c r="H35" s="264" t="str">
        <f t="shared" si="1"/>
        <v/>
      </c>
      <c r="I35" s="10"/>
    </row>
    <row r="36" spans="2:9" s="22" customFormat="1" x14ac:dyDescent="0.2">
      <c r="B36" s="221" t="s">
        <v>195</v>
      </c>
      <c r="C36" s="222" t="s">
        <v>201</v>
      </c>
      <c r="D36" s="228"/>
      <c r="E36" s="228"/>
      <c r="F36" s="228"/>
      <c r="G36" s="238"/>
      <c r="H36" s="264"/>
      <c r="I36" s="26"/>
    </row>
    <row r="37" spans="2:9" x14ac:dyDescent="0.2">
      <c r="B37" s="221"/>
      <c r="C37" s="235"/>
      <c r="D37" s="228"/>
      <c r="E37" s="228"/>
      <c r="F37" s="228"/>
      <c r="G37" s="238"/>
      <c r="H37" s="264" t="str">
        <f t="shared" ref="H37:H50" si="2">IF(D37="","",F37*G37)</f>
        <v/>
      </c>
      <c r="I37" s="32"/>
    </row>
    <row r="38" spans="2:9" x14ac:dyDescent="0.2">
      <c r="B38" s="221" t="s">
        <v>69</v>
      </c>
      <c r="C38" s="222" t="s">
        <v>981</v>
      </c>
      <c r="D38" s="228" t="s">
        <v>49</v>
      </c>
      <c r="E38" s="236"/>
      <c r="F38" s="236">
        <v>25</v>
      </c>
      <c r="G38" s="238"/>
      <c r="H38" s="225">
        <f t="shared" si="2"/>
        <v>0</v>
      </c>
      <c r="I38" s="32"/>
    </row>
    <row r="39" spans="2:9" x14ac:dyDescent="0.2">
      <c r="B39" s="221"/>
      <c r="C39" s="269"/>
      <c r="D39" s="228"/>
      <c r="E39" s="236"/>
      <c r="F39" s="236"/>
      <c r="G39" s="238"/>
      <c r="H39" s="225" t="str">
        <f t="shared" si="2"/>
        <v/>
      </c>
      <c r="I39" s="32"/>
    </row>
    <row r="40" spans="2:9" x14ac:dyDescent="0.2">
      <c r="B40" s="221" t="s">
        <v>58</v>
      </c>
      <c r="C40" s="222" t="s">
        <v>982</v>
      </c>
      <c r="D40" s="228" t="s">
        <v>49</v>
      </c>
      <c r="E40" s="228"/>
      <c r="F40" s="228">
        <v>15</v>
      </c>
      <c r="G40" s="238"/>
      <c r="H40" s="225">
        <f t="shared" si="2"/>
        <v>0</v>
      </c>
      <c r="I40" s="32"/>
    </row>
    <row r="41" spans="2:9" x14ac:dyDescent="0.2">
      <c r="B41" s="221"/>
      <c r="C41" s="269"/>
      <c r="D41" s="228"/>
      <c r="E41" s="228"/>
      <c r="F41" s="228"/>
      <c r="G41" s="238"/>
      <c r="H41" s="264" t="str">
        <f t="shared" si="2"/>
        <v/>
      </c>
      <c r="I41" s="32"/>
    </row>
    <row r="42" spans="2:9" x14ac:dyDescent="0.2">
      <c r="B42" s="221" t="s">
        <v>196</v>
      </c>
      <c r="C42" s="222" t="s">
        <v>204</v>
      </c>
      <c r="D42" s="228"/>
      <c r="E42" s="228"/>
      <c r="F42" s="228"/>
      <c r="G42" s="238"/>
      <c r="H42" s="264" t="str">
        <f t="shared" si="2"/>
        <v/>
      </c>
      <c r="I42" s="32"/>
    </row>
    <row r="43" spans="2:9" x14ac:dyDescent="0.2">
      <c r="B43" s="221"/>
      <c r="C43" s="222"/>
      <c r="D43" s="228"/>
      <c r="E43" s="228"/>
      <c r="F43" s="228"/>
      <c r="G43" s="238"/>
      <c r="H43" s="264" t="str">
        <f t="shared" si="2"/>
        <v/>
      </c>
      <c r="I43" s="32"/>
    </row>
    <row r="44" spans="2:9" x14ac:dyDescent="0.2">
      <c r="B44" s="221" t="s">
        <v>69</v>
      </c>
      <c r="C44" s="222" t="s">
        <v>981</v>
      </c>
      <c r="D44" s="228" t="s">
        <v>22</v>
      </c>
      <c r="E44" s="228"/>
      <c r="F44" s="228">
        <v>15</v>
      </c>
      <c r="G44" s="238"/>
      <c r="H44" s="225">
        <f t="shared" si="2"/>
        <v>0</v>
      </c>
      <c r="I44" s="32"/>
    </row>
    <row r="45" spans="2:9" x14ac:dyDescent="0.2">
      <c r="B45" s="221"/>
      <c r="C45" s="269"/>
      <c r="D45" s="228"/>
      <c r="E45" s="228"/>
      <c r="F45" s="228"/>
      <c r="G45" s="238"/>
      <c r="H45" s="225" t="str">
        <f t="shared" si="2"/>
        <v/>
      </c>
      <c r="I45" s="32"/>
    </row>
    <row r="46" spans="2:9" x14ac:dyDescent="0.2">
      <c r="B46" s="221" t="s">
        <v>58</v>
      </c>
      <c r="C46" s="222" t="s">
        <v>983</v>
      </c>
      <c r="D46" s="228" t="s">
        <v>22</v>
      </c>
      <c r="E46" s="228"/>
      <c r="F46" s="228">
        <v>15</v>
      </c>
      <c r="G46" s="238"/>
      <c r="H46" s="225">
        <f t="shared" si="2"/>
        <v>0</v>
      </c>
      <c r="I46" s="32"/>
    </row>
    <row r="47" spans="2:9" x14ac:dyDescent="0.2">
      <c r="B47" s="221"/>
      <c r="C47" s="269"/>
      <c r="D47" s="228"/>
      <c r="E47" s="228"/>
      <c r="F47" s="228"/>
      <c r="G47" s="238"/>
      <c r="H47" s="225" t="str">
        <f t="shared" si="2"/>
        <v/>
      </c>
      <c r="I47" s="32"/>
    </row>
    <row r="48" spans="2:9" x14ac:dyDescent="0.2">
      <c r="B48" s="221" t="s">
        <v>205</v>
      </c>
      <c r="C48" s="222" t="s">
        <v>206</v>
      </c>
      <c r="D48" s="228" t="s">
        <v>263</v>
      </c>
      <c r="E48" s="228"/>
      <c r="F48" s="228">
        <v>15</v>
      </c>
      <c r="G48" s="238"/>
      <c r="H48" s="225">
        <f t="shared" si="2"/>
        <v>0</v>
      </c>
      <c r="I48" s="32"/>
    </row>
    <row r="49" spans="2:9" x14ac:dyDescent="0.2">
      <c r="B49" s="221"/>
      <c r="C49" s="222"/>
      <c r="D49" s="228"/>
      <c r="E49" s="228"/>
      <c r="F49" s="228"/>
      <c r="G49" s="238"/>
      <c r="H49" s="225" t="str">
        <f t="shared" si="2"/>
        <v/>
      </c>
      <c r="I49" s="32"/>
    </row>
    <row r="50" spans="2:9" x14ac:dyDescent="0.2">
      <c r="B50" s="221" t="s">
        <v>207</v>
      </c>
      <c r="C50" s="222" t="s">
        <v>208</v>
      </c>
      <c r="D50" s="228" t="s">
        <v>22</v>
      </c>
      <c r="E50" s="228"/>
      <c r="F50" s="228">
        <v>15</v>
      </c>
      <c r="G50" s="238"/>
      <c r="H50" s="225">
        <f t="shared" si="2"/>
        <v>0</v>
      </c>
      <c r="I50" s="32"/>
    </row>
    <row r="51" spans="2:9" x14ac:dyDescent="0.2">
      <c r="B51" s="221"/>
      <c r="C51" s="222"/>
      <c r="D51" s="228"/>
      <c r="E51" s="228"/>
      <c r="F51" s="228"/>
      <c r="G51" s="238"/>
      <c r="H51" s="225"/>
      <c r="I51" s="32"/>
    </row>
    <row r="52" spans="2:9" ht="25.5" x14ac:dyDescent="0.2">
      <c r="B52" s="221" t="s">
        <v>212</v>
      </c>
      <c r="C52" s="222" t="s">
        <v>209</v>
      </c>
      <c r="D52" s="228"/>
      <c r="E52" s="228"/>
      <c r="F52" s="228"/>
      <c r="G52" s="266"/>
      <c r="H52" s="225" t="str">
        <f t="shared" ref="H52:H54" si="3">IF(D52="","",F52*G52)</f>
        <v/>
      </c>
    </row>
    <row r="53" spans="2:9" x14ac:dyDescent="0.2">
      <c r="B53" s="221"/>
      <c r="C53" s="222"/>
      <c r="D53" s="228"/>
      <c r="E53" s="228"/>
      <c r="F53" s="228"/>
      <c r="G53" s="266"/>
      <c r="H53" s="225" t="str">
        <f t="shared" si="3"/>
        <v/>
      </c>
    </row>
    <row r="54" spans="2:9" x14ac:dyDescent="0.2">
      <c r="B54" s="221" t="s">
        <v>210</v>
      </c>
      <c r="C54" s="222" t="s">
        <v>213</v>
      </c>
      <c r="D54" s="228" t="s">
        <v>485</v>
      </c>
      <c r="E54" s="228"/>
      <c r="F54" s="228">
        <v>1</v>
      </c>
      <c r="G54" s="238">
        <v>35000</v>
      </c>
      <c r="H54" s="225">
        <f t="shared" si="3"/>
        <v>35000</v>
      </c>
      <c r="I54" s="32"/>
    </row>
    <row r="55" spans="2:9" x14ac:dyDescent="0.2">
      <c r="B55" s="221"/>
      <c r="C55" s="222"/>
      <c r="D55" s="228"/>
      <c r="E55" s="228"/>
      <c r="F55" s="228"/>
      <c r="G55" s="266"/>
      <c r="H55" s="225"/>
      <c r="I55" s="32"/>
    </row>
    <row r="56" spans="2:9" ht="25.5" x14ac:dyDescent="0.2">
      <c r="B56" s="221" t="s">
        <v>211</v>
      </c>
      <c r="C56" s="222" t="s">
        <v>214</v>
      </c>
      <c r="D56" s="228" t="s">
        <v>39</v>
      </c>
      <c r="E56" s="228"/>
      <c r="F56" s="273">
        <f>H54</f>
        <v>35000</v>
      </c>
      <c r="G56" s="449"/>
      <c r="H56" s="225">
        <f>G56*H54</f>
        <v>0</v>
      </c>
      <c r="I56" s="32"/>
    </row>
    <row r="57" spans="2:9" x14ac:dyDescent="0.2">
      <c r="B57" s="221"/>
      <c r="C57" s="222"/>
      <c r="D57" s="228"/>
      <c r="E57" s="228"/>
      <c r="F57" s="228"/>
      <c r="G57" s="238"/>
      <c r="H57" s="264"/>
      <c r="I57" s="32"/>
    </row>
    <row r="58" spans="2:9" x14ac:dyDescent="0.2">
      <c r="B58" s="221"/>
      <c r="C58" s="269"/>
      <c r="D58" s="228"/>
      <c r="E58" s="228"/>
      <c r="F58" s="228"/>
      <c r="G58" s="238"/>
      <c r="H58" s="264"/>
      <c r="I58" s="32"/>
    </row>
    <row r="59" spans="2:9" x14ac:dyDescent="0.2">
      <c r="B59" s="221"/>
      <c r="C59" s="269"/>
      <c r="D59" s="228"/>
      <c r="E59" s="228"/>
      <c r="F59" s="228"/>
      <c r="G59" s="238"/>
      <c r="H59" s="264"/>
      <c r="I59" s="32"/>
    </row>
    <row r="60" spans="2:9" x14ac:dyDescent="0.2">
      <c r="B60" s="221"/>
      <c r="C60" s="269"/>
      <c r="D60" s="228"/>
      <c r="E60" s="228"/>
      <c r="F60" s="228"/>
      <c r="G60" s="238"/>
      <c r="H60" s="264"/>
      <c r="I60" s="32"/>
    </row>
    <row r="61" spans="2:9" x14ac:dyDescent="0.2">
      <c r="B61" s="221"/>
      <c r="C61" s="222"/>
      <c r="D61" s="228"/>
      <c r="E61" s="228"/>
      <c r="F61" s="228"/>
      <c r="G61" s="238"/>
      <c r="H61" s="264"/>
      <c r="I61" s="32"/>
    </row>
    <row r="62" spans="2:9" x14ac:dyDescent="0.2">
      <c r="B62" s="221"/>
      <c r="C62" s="222"/>
      <c r="D62" s="228"/>
      <c r="E62" s="228"/>
      <c r="F62" s="228"/>
      <c r="G62" s="238"/>
      <c r="H62" s="264"/>
      <c r="I62" s="32"/>
    </row>
    <row r="63" spans="2:9" x14ac:dyDescent="0.2">
      <c r="B63" s="221"/>
      <c r="C63" s="222"/>
      <c r="D63" s="228"/>
      <c r="E63" s="228"/>
      <c r="F63" s="228"/>
      <c r="G63" s="238"/>
      <c r="H63" s="264"/>
      <c r="I63" s="32"/>
    </row>
    <row r="64" spans="2:9" x14ac:dyDescent="0.2">
      <c r="B64" s="221"/>
      <c r="C64" s="222"/>
      <c r="D64" s="228"/>
      <c r="E64" s="228"/>
      <c r="F64" s="228"/>
      <c r="G64" s="238"/>
      <c r="H64" s="264"/>
      <c r="I64" s="32"/>
    </row>
    <row r="65" spans="2:9" x14ac:dyDescent="0.2">
      <c r="B65" s="221"/>
      <c r="C65" s="222"/>
      <c r="D65" s="228"/>
      <c r="E65" s="228"/>
      <c r="F65" s="228"/>
      <c r="G65" s="238"/>
      <c r="H65" s="264"/>
      <c r="I65" s="32"/>
    </row>
    <row r="66" spans="2:9" s="22" customFormat="1" ht="20.100000000000001" customHeight="1" x14ac:dyDescent="0.2">
      <c r="B66" s="239" t="str">
        <f>$B$10</f>
        <v>C1.5</v>
      </c>
      <c r="C66" s="240" t="s">
        <v>655</v>
      </c>
      <c r="D66" s="241"/>
      <c r="E66" s="241"/>
      <c r="F66" s="242"/>
      <c r="G66" s="241"/>
      <c r="H66" s="243">
        <f>SUM(H12:I65)</f>
        <v>35000</v>
      </c>
      <c r="I66" s="26"/>
    </row>
  </sheetData>
  <mergeCells count="4">
    <mergeCell ref="F1:H1"/>
    <mergeCell ref="B5:G7"/>
    <mergeCell ref="H4:H7"/>
    <mergeCell ref="B4:G4"/>
  </mergeCells>
  <phoneticPr fontId="13" type="noConversion"/>
  <pageMargins left="0.43307086614173229" right="0.31496062992125984" top="0.43307086614173229" bottom="0.62992125984251968" header="0.35433070866141736" footer="0.31496062992125984"/>
  <pageSetup paperSize="9" scale="75" firstPageNumber="31" orientation="portrait" cellComments="asDisplayed" useFirstPageNumber="1" r:id="rId1"/>
  <headerFooter>
    <oddHeader xml:space="preserve">&amp;R&amp;"Arial,Bold Italic"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7343-5B74-4FF1-8CF8-C344C66C4F43}">
  <sheetPr codeName="Sheet6">
    <tabColor rgb="FFFF0000"/>
  </sheetPr>
  <dimension ref="B1:I71"/>
  <sheetViews>
    <sheetView topLeftCell="A37" zoomScale="70" zoomScaleNormal="70" zoomScaleSheetLayoutView="85" zoomScalePageLayoutView="125" workbookViewId="0">
      <selection activeCell="H24" sqref="H24"/>
    </sheetView>
  </sheetViews>
  <sheetFormatPr defaultColWidth="6.85546875" defaultRowHeight="12.75" x14ac:dyDescent="0.2"/>
  <cols>
    <col min="1" max="1" width="0.85546875" style="1" customWidth="1"/>
    <col min="2" max="2" width="11.7109375" style="267" customWidth="1"/>
    <col min="3" max="3" width="45.7109375" style="247" customWidth="1"/>
    <col min="4" max="4" width="13.7109375" style="248" customWidth="1"/>
    <col min="5" max="5" width="5.7109375" style="248" hidden="1" customWidth="1"/>
    <col min="6" max="6" width="15.7109375" style="248" customWidth="1"/>
    <col min="7" max="7" width="15.7109375" style="1" customWidth="1"/>
    <col min="8" max="8" width="15.7109375" style="4" customWidth="1"/>
    <col min="9" max="9" width="0.85546875" style="4" customWidth="1"/>
    <col min="10" max="16384" width="6.85546875" style="1"/>
  </cols>
  <sheetData>
    <row r="1" spans="2:9" x14ac:dyDescent="0.2">
      <c r="B1" s="253" t="str">
        <f>Client1</f>
        <v>Province of KwaZulu-Natal</v>
      </c>
      <c r="C1" s="254"/>
      <c r="D1" s="255"/>
      <c r="E1" s="255"/>
      <c r="F1" s="505" t="str">
        <f>"Contract No. "&amp;ContractNo</f>
        <v>Contract No. ZNB1250/00000/00/PMC/INF/21/T</v>
      </c>
      <c r="G1" s="505"/>
      <c r="H1" s="505"/>
    </row>
    <row r="2" spans="2:9" x14ac:dyDescent="0.2">
      <c r="B2" s="256" t="str">
        <f>Client2</f>
        <v>Department of Transport</v>
      </c>
      <c r="C2" s="254"/>
      <c r="D2" s="255"/>
      <c r="E2" s="255"/>
      <c r="F2" s="255"/>
      <c r="G2" s="257"/>
      <c r="H2" s="258"/>
    </row>
    <row r="3" spans="2:9" x14ac:dyDescent="0.2">
      <c r="B3" s="259"/>
      <c r="C3" s="259"/>
      <c r="D3" s="260"/>
      <c r="E3" s="260"/>
      <c r="F3" s="260"/>
      <c r="G3" s="261"/>
      <c r="H3" s="262"/>
    </row>
    <row r="4" spans="2:9" x14ac:dyDescent="0.2">
      <c r="B4" s="500" t="s">
        <v>1054</v>
      </c>
      <c r="C4" s="501"/>
      <c r="D4" s="501"/>
      <c r="E4" s="501"/>
      <c r="F4" s="501"/>
      <c r="G4" s="501"/>
      <c r="H4" s="497" t="str">
        <f>"CHAPTER "&amp;B10</f>
        <v>CHAPTER C1.6</v>
      </c>
      <c r="I4" s="5"/>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498"/>
      <c r="I5" s="6"/>
    </row>
    <row r="6" spans="2:9" ht="12.75" customHeight="1" x14ac:dyDescent="0.2">
      <c r="B6" s="493"/>
      <c r="C6" s="494"/>
      <c r="D6" s="494"/>
      <c r="E6" s="494"/>
      <c r="F6" s="494"/>
      <c r="G6" s="494"/>
      <c r="H6" s="498"/>
      <c r="I6" s="6"/>
    </row>
    <row r="7" spans="2:9" ht="7.5" customHeight="1" x14ac:dyDescent="0.2">
      <c r="B7" s="495"/>
      <c r="C7" s="496"/>
      <c r="D7" s="496"/>
      <c r="E7" s="496"/>
      <c r="F7" s="496"/>
      <c r="G7" s="496"/>
      <c r="H7" s="499"/>
      <c r="I7" s="6"/>
    </row>
    <row r="8" spans="2:9" s="7" customFormat="1" ht="24.95" customHeight="1" x14ac:dyDescent="0.2">
      <c r="B8" s="263" t="s">
        <v>0</v>
      </c>
      <c r="C8" s="220" t="s">
        <v>1</v>
      </c>
      <c r="D8" s="220" t="s">
        <v>2</v>
      </c>
      <c r="E8" s="220" t="s">
        <v>9</v>
      </c>
      <c r="F8" s="220" t="s">
        <v>3</v>
      </c>
      <c r="G8" s="9" t="s">
        <v>4</v>
      </c>
      <c r="H8" s="9" t="s">
        <v>5</v>
      </c>
      <c r="I8" s="10"/>
    </row>
    <row r="9" spans="2:9" x14ac:dyDescent="0.2">
      <c r="B9" s="221"/>
      <c r="C9" s="222"/>
      <c r="D9" s="223"/>
      <c r="E9" s="223"/>
      <c r="F9" s="223"/>
      <c r="G9" s="177"/>
      <c r="H9" s="178" t="str">
        <f t="shared" ref="H9:H70" si="0">IF(D9="","",F9*G9)</f>
        <v/>
      </c>
      <c r="I9" s="16"/>
    </row>
    <row r="10" spans="2:9" x14ac:dyDescent="0.2">
      <c r="B10" s="226" t="s">
        <v>215</v>
      </c>
      <c r="C10" s="227" t="s">
        <v>216</v>
      </c>
      <c r="D10" s="228"/>
      <c r="E10" s="228"/>
      <c r="F10" s="228"/>
      <c r="G10" s="179"/>
      <c r="H10" s="178" t="str">
        <f t="shared" si="0"/>
        <v/>
      </c>
      <c r="I10" s="32"/>
    </row>
    <row r="11" spans="2:9" x14ac:dyDescent="0.2">
      <c r="B11" s="221"/>
      <c r="C11" s="222"/>
      <c r="D11" s="228"/>
      <c r="E11" s="228"/>
      <c r="F11" s="228"/>
      <c r="G11" s="179"/>
      <c r="H11" s="178" t="str">
        <f t="shared" si="0"/>
        <v/>
      </c>
      <c r="I11" s="32"/>
    </row>
    <row r="12" spans="2:9" x14ac:dyDescent="0.2">
      <c r="B12" s="221" t="s">
        <v>217</v>
      </c>
      <c r="C12" s="222" t="s">
        <v>218</v>
      </c>
      <c r="D12" s="228"/>
      <c r="E12" s="228"/>
      <c r="F12" s="228"/>
      <c r="G12" s="179"/>
      <c r="H12" s="178" t="str">
        <f t="shared" si="0"/>
        <v/>
      </c>
      <c r="I12" s="32"/>
    </row>
    <row r="13" spans="2:9" x14ac:dyDescent="0.2">
      <c r="B13" s="221"/>
      <c r="C13" s="222"/>
      <c r="D13" s="228"/>
      <c r="E13" s="228"/>
      <c r="F13" s="228"/>
      <c r="G13" s="179"/>
      <c r="H13" s="178" t="str">
        <f t="shared" si="0"/>
        <v/>
      </c>
      <c r="I13" s="32"/>
    </row>
    <row r="14" spans="2:9" ht="25.5" x14ac:dyDescent="0.2">
      <c r="B14" s="221" t="s">
        <v>219</v>
      </c>
      <c r="C14" s="222" t="s">
        <v>222</v>
      </c>
      <c r="D14" s="228" t="s">
        <v>30</v>
      </c>
      <c r="E14" s="228"/>
      <c r="F14" s="275">
        <v>1.5</v>
      </c>
      <c r="G14" s="450"/>
      <c r="H14" s="178">
        <f t="shared" si="0"/>
        <v>0</v>
      </c>
      <c r="I14" s="33"/>
    </row>
    <row r="15" spans="2:9" x14ac:dyDescent="0.2">
      <c r="B15" s="221"/>
      <c r="C15" s="222"/>
      <c r="D15" s="228"/>
      <c r="E15" s="228"/>
      <c r="F15" s="187"/>
      <c r="G15" s="180"/>
      <c r="H15" s="178" t="str">
        <f t="shared" si="0"/>
        <v/>
      </c>
      <c r="I15" s="33"/>
    </row>
    <row r="16" spans="2:9" ht="25.5" x14ac:dyDescent="0.2">
      <c r="B16" s="221" t="s">
        <v>220</v>
      </c>
      <c r="C16" s="222" t="s">
        <v>223</v>
      </c>
      <c r="D16" s="228" t="s">
        <v>30</v>
      </c>
      <c r="E16" s="228"/>
      <c r="F16" s="187">
        <v>1</v>
      </c>
      <c r="G16" s="450"/>
      <c r="H16" s="178">
        <f t="shared" si="0"/>
        <v>0</v>
      </c>
      <c r="I16" s="33"/>
    </row>
    <row r="17" spans="2:9" x14ac:dyDescent="0.2">
      <c r="B17" s="221"/>
      <c r="C17" s="222"/>
      <c r="D17" s="228"/>
      <c r="E17" s="228"/>
      <c r="F17" s="187"/>
      <c r="G17" s="180"/>
      <c r="H17" s="178"/>
      <c r="I17" s="33"/>
    </row>
    <row r="18" spans="2:9" x14ac:dyDescent="0.2">
      <c r="B18" s="221" t="s">
        <v>221</v>
      </c>
      <c r="C18" s="222" t="s">
        <v>229</v>
      </c>
      <c r="D18" s="228" t="s">
        <v>33</v>
      </c>
      <c r="E18" s="228"/>
      <c r="F18" s="187">
        <v>1.2</v>
      </c>
      <c r="G18" s="450"/>
      <c r="H18" s="178">
        <f t="shared" si="0"/>
        <v>0</v>
      </c>
      <c r="I18" s="33"/>
    </row>
    <row r="19" spans="2:9" x14ac:dyDescent="0.2">
      <c r="B19" s="221"/>
      <c r="C19" s="222"/>
      <c r="D19" s="228"/>
      <c r="E19" s="228"/>
      <c r="F19" s="187"/>
      <c r="G19" s="180"/>
      <c r="H19" s="178" t="str">
        <f t="shared" si="0"/>
        <v/>
      </c>
      <c r="I19" s="33"/>
    </row>
    <row r="20" spans="2:9" x14ac:dyDescent="0.2">
      <c r="B20" s="221" t="s">
        <v>224</v>
      </c>
      <c r="C20" s="222" t="s">
        <v>225</v>
      </c>
      <c r="D20" s="228"/>
      <c r="E20" s="228"/>
      <c r="F20" s="187"/>
      <c r="G20" s="451"/>
      <c r="H20" s="178" t="str">
        <f t="shared" si="0"/>
        <v/>
      </c>
      <c r="I20" s="32"/>
    </row>
    <row r="21" spans="2:9" x14ac:dyDescent="0.2">
      <c r="B21" s="221"/>
      <c r="C21" s="222"/>
      <c r="D21" s="228"/>
      <c r="E21" s="228"/>
      <c r="F21" s="187"/>
      <c r="G21" s="179"/>
      <c r="H21" s="178" t="str">
        <f t="shared" si="0"/>
        <v/>
      </c>
      <c r="I21" s="35"/>
    </row>
    <row r="22" spans="2:9" ht="25.5" x14ac:dyDescent="0.2">
      <c r="B22" s="221" t="s">
        <v>226</v>
      </c>
      <c r="C22" s="222" t="s">
        <v>222</v>
      </c>
      <c r="D22" s="228" t="s">
        <v>30</v>
      </c>
      <c r="E22" s="236"/>
      <c r="F22" s="187">
        <v>1</v>
      </c>
      <c r="G22" s="450"/>
      <c r="H22" s="178">
        <f t="shared" si="0"/>
        <v>0</v>
      </c>
    </row>
    <row r="23" spans="2:9" x14ac:dyDescent="0.2">
      <c r="B23" s="221"/>
      <c r="C23" s="222"/>
      <c r="D23" s="228"/>
      <c r="E23" s="236"/>
      <c r="F23" s="187"/>
      <c r="G23" s="452"/>
      <c r="H23" s="178" t="str">
        <f t="shared" si="0"/>
        <v/>
      </c>
    </row>
    <row r="24" spans="2:9" ht="27.75" customHeight="1" x14ac:dyDescent="0.2">
      <c r="B24" s="221" t="s">
        <v>231</v>
      </c>
      <c r="C24" s="222" t="s">
        <v>227</v>
      </c>
      <c r="D24" s="228" t="s">
        <v>30</v>
      </c>
      <c r="E24" s="236"/>
      <c r="F24" s="187">
        <v>1</v>
      </c>
      <c r="G24" s="450"/>
      <c r="H24" s="178">
        <f t="shared" si="0"/>
        <v>0</v>
      </c>
    </row>
    <row r="25" spans="2:9" x14ac:dyDescent="0.2">
      <c r="B25" s="221"/>
      <c r="C25" s="222"/>
      <c r="D25" s="228"/>
      <c r="E25" s="236"/>
      <c r="F25" s="187"/>
      <c r="G25" s="452"/>
      <c r="H25" s="178" t="str">
        <f t="shared" si="0"/>
        <v/>
      </c>
    </row>
    <row r="26" spans="2:9" ht="25.5" x14ac:dyDescent="0.2">
      <c r="B26" s="221" t="s">
        <v>232</v>
      </c>
      <c r="C26" s="222" t="s">
        <v>228</v>
      </c>
      <c r="D26" s="228" t="s">
        <v>33</v>
      </c>
      <c r="E26" s="236"/>
      <c r="F26" s="187">
        <v>1.2</v>
      </c>
      <c r="G26" s="450"/>
      <c r="H26" s="178">
        <f t="shared" si="0"/>
        <v>0</v>
      </c>
    </row>
    <row r="27" spans="2:9" x14ac:dyDescent="0.2">
      <c r="B27" s="221"/>
      <c r="C27" s="222"/>
      <c r="D27" s="228"/>
      <c r="E27" s="236"/>
      <c r="F27" s="187"/>
      <c r="G27" s="181"/>
      <c r="H27" s="178" t="str">
        <f t="shared" si="0"/>
        <v/>
      </c>
    </row>
    <row r="28" spans="2:9" ht="25.5" x14ac:dyDescent="0.2">
      <c r="B28" s="221" t="s">
        <v>233</v>
      </c>
      <c r="C28" s="222" t="s">
        <v>230</v>
      </c>
      <c r="D28" s="228" t="s">
        <v>86</v>
      </c>
      <c r="E28" s="236"/>
      <c r="F28" s="187">
        <v>45</v>
      </c>
      <c r="G28" s="450"/>
      <c r="H28" s="178">
        <f t="shared" si="0"/>
        <v>0</v>
      </c>
    </row>
    <row r="29" spans="2:9" x14ac:dyDescent="0.2">
      <c r="B29" s="221"/>
      <c r="C29" s="235"/>
      <c r="D29" s="228"/>
      <c r="E29" s="236"/>
      <c r="F29" s="187"/>
      <c r="G29" s="451"/>
      <c r="H29" s="178" t="str">
        <f t="shared" si="0"/>
        <v/>
      </c>
    </row>
    <row r="30" spans="2:9" ht="14.25" customHeight="1" x14ac:dyDescent="0.2">
      <c r="B30" s="221" t="s">
        <v>234</v>
      </c>
      <c r="C30" s="235" t="s">
        <v>235</v>
      </c>
      <c r="D30" s="228"/>
      <c r="E30" s="236"/>
      <c r="F30" s="187"/>
      <c r="G30" s="452"/>
      <c r="H30" s="178" t="str">
        <f t="shared" si="0"/>
        <v/>
      </c>
    </row>
    <row r="31" spans="2:9" x14ac:dyDescent="0.2">
      <c r="B31" s="221"/>
      <c r="C31" s="222"/>
      <c r="D31" s="228"/>
      <c r="E31" s="228"/>
      <c r="F31" s="187"/>
      <c r="G31" s="179"/>
      <c r="H31" s="178" t="str">
        <f t="shared" si="0"/>
        <v/>
      </c>
      <c r="I31" s="32"/>
    </row>
    <row r="32" spans="2:9" ht="25.5" x14ac:dyDescent="0.2">
      <c r="B32" s="221" t="s">
        <v>234</v>
      </c>
      <c r="C32" s="222" t="s">
        <v>236</v>
      </c>
      <c r="D32" s="228" t="s">
        <v>49</v>
      </c>
      <c r="E32" s="228"/>
      <c r="F32" s="187">
        <v>10</v>
      </c>
      <c r="G32" s="450"/>
      <c r="H32" s="178">
        <f t="shared" si="0"/>
        <v>0</v>
      </c>
      <c r="I32" s="32"/>
    </row>
    <row r="33" spans="2:9" x14ac:dyDescent="0.2">
      <c r="B33" s="221"/>
      <c r="C33" s="222"/>
      <c r="D33" s="228"/>
      <c r="E33" s="228"/>
      <c r="F33" s="187"/>
      <c r="G33" s="179"/>
      <c r="H33" s="178" t="str">
        <f t="shared" si="0"/>
        <v/>
      </c>
      <c r="I33" s="32"/>
    </row>
    <row r="34" spans="2:9" x14ac:dyDescent="0.2">
      <c r="B34" s="221" t="s">
        <v>237</v>
      </c>
      <c r="C34" s="222" t="s">
        <v>239</v>
      </c>
      <c r="D34" s="228" t="s">
        <v>49</v>
      </c>
      <c r="E34" s="228"/>
      <c r="F34" s="187">
        <v>2</v>
      </c>
      <c r="G34" s="450"/>
      <c r="H34" s="178">
        <f t="shared" si="0"/>
        <v>0</v>
      </c>
      <c r="I34" s="33"/>
    </row>
    <row r="35" spans="2:9" x14ac:dyDescent="0.2">
      <c r="B35" s="221"/>
      <c r="C35" s="222"/>
      <c r="D35" s="228"/>
      <c r="E35" s="228"/>
      <c r="F35" s="187"/>
      <c r="G35" s="181"/>
      <c r="H35" s="178" t="str">
        <f t="shared" si="0"/>
        <v/>
      </c>
      <c r="I35" s="33"/>
    </row>
    <row r="36" spans="2:9" x14ac:dyDescent="0.2">
      <c r="B36" s="221" t="s">
        <v>238</v>
      </c>
      <c r="C36" s="222" t="s">
        <v>240</v>
      </c>
      <c r="D36" s="228" t="s">
        <v>49</v>
      </c>
      <c r="E36" s="223"/>
      <c r="F36" s="232">
        <v>2</v>
      </c>
      <c r="G36" s="450"/>
      <c r="H36" s="178">
        <f t="shared" si="0"/>
        <v>0</v>
      </c>
      <c r="I36" s="16"/>
    </row>
    <row r="37" spans="2:9" x14ac:dyDescent="0.2">
      <c r="B37" s="221"/>
      <c r="C37" s="222"/>
      <c r="D37" s="228"/>
      <c r="E37" s="223"/>
      <c r="F37" s="232"/>
      <c r="G37" s="453"/>
      <c r="H37" s="178" t="str">
        <f t="shared" si="0"/>
        <v/>
      </c>
      <c r="I37" s="16"/>
    </row>
    <row r="38" spans="2:9" s="28" customFormat="1" x14ac:dyDescent="0.2">
      <c r="B38" s="272" t="s">
        <v>241</v>
      </c>
      <c r="C38" s="222" t="s">
        <v>242</v>
      </c>
      <c r="D38" s="228"/>
      <c r="E38" s="228"/>
      <c r="F38" s="228"/>
      <c r="G38" s="181"/>
      <c r="H38" s="178" t="str">
        <f t="shared" si="0"/>
        <v/>
      </c>
      <c r="I38" s="16"/>
    </row>
    <row r="39" spans="2:9" s="28" customFormat="1" x14ac:dyDescent="0.2">
      <c r="B39" s="272"/>
      <c r="C39" s="222"/>
      <c r="D39" s="228"/>
      <c r="E39" s="228"/>
      <c r="F39" s="228"/>
      <c r="G39" s="181"/>
      <c r="H39" s="178" t="str">
        <f t="shared" si="0"/>
        <v/>
      </c>
      <c r="I39" s="16"/>
    </row>
    <row r="40" spans="2:9" s="28" customFormat="1" ht="14.25" x14ac:dyDescent="0.2">
      <c r="B40" s="272" t="s">
        <v>243</v>
      </c>
      <c r="C40" s="222" t="s">
        <v>244</v>
      </c>
      <c r="D40" s="228" t="s">
        <v>34</v>
      </c>
      <c r="E40" s="228"/>
      <c r="F40" s="228">
        <v>280</v>
      </c>
      <c r="G40" s="450"/>
      <c r="H40" s="178">
        <f t="shared" si="0"/>
        <v>0</v>
      </c>
      <c r="I40" s="16"/>
    </row>
    <row r="41" spans="2:9" s="28" customFormat="1" x14ac:dyDescent="0.2">
      <c r="B41" s="272"/>
      <c r="C41" s="222"/>
      <c r="D41" s="228"/>
      <c r="E41" s="228"/>
      <c r="F41" s="228"/>
      <c r="G41" s="181"/>
      <c r="H41" s="178" t="str">
        <f t="shared" si="0"/>
        <v/>
      </c>
      <c r="I41" s="16"/>
    </row>
    <row r="42" spans="2:9" s="28" customFormat="1" ht="14.25" x14ac:dyDescent="0.2">
      <c r="B42" s="272" t="s">
        <v>245</v>
      </c>
      <c r="C42" s="235" t="s">
        <v>246</v>
      </c>
      <c r="D42" s="228" t="s">
        <v>34</v>
      </c>
      <c r="E42" s="228"/>
      <c r="F42" s="228">
        <v>560</v>
      </c>
      <c r="G42" s="450"/>
      <c r="H42" s="178">
        <f t="shared" si="0"/>
        <v>0</v>
      </c>
      <c r="I42" s="16"/>
    </row>
    <row r="43" spans="2:9" s="28" customFormat="1" x14ac:dyDescent="0.2">
      <c r="B43" s="272"/>
      <c r="C43" s="237"/>
      <c r="D43" s="228"/>
      <c r="E43" s="228"/>
      <c r="F43" s="228"/>
      <c r="G43" s="450"/>
      <c r="H43" s="178"/>
      <c r="I43" s="16"/>
    </row>
    <row r="44" spans="2:9" s="28" customFormat="1" x14ac:dyDescent="0.2">
      <c r="B44" s="272"/>
      <c r="C44" s="237"/>
      <c r="D44" s="228"/>
      <c r="E44" s="228"/>
      <c r="F44" s="228"/>
      <c r="G44" s="450"/>
      <c r="H44" s="178"/>
      <c r="I44" s="16"/>
    </row>
    <row r="45" spans="2:9" s="28" customFormat="1" x14ac:dyDescent="0.2">
      <c r="B45" s="272"/>
      <c r="C45" s="237"/>
      <c r="D45" s="228"/>
      <c r="E45" s="228"/>
      <c r="F45" s="228"/>
      <c r="G45" s="450"/>
      <c r="H45" s="178"/>
      <c r="I45" s="16"/>
    </row>
    <row r="46" spans="2:9" s="28" customFormat="1" x14ac:dyDescent="0.2">
      <c r="B46" s="272"/>
      <c r="C46" s="237"/>
      <c r="D46" s="228"/>
      <c r="E46" s="228"/>
      <c r="F46" s="228"/>
      <c r="G46" s="450"/>
      <c r="H46" s="178"/>
      <c r="I46" s="16"/>
    </row>
    <row r="47" spans="2:9" s="28" customFormat="1" x14ac:dyDescent="0.2">
      <c r="B47" s="272"/>
      <c r="C47" s="237"/>
      <c r="D47" s="228"/>
      <c r="E47" s="228"/>
      <c r="F47" s="228"/>
      <c r="G47" s="450"/>
      <c r="H47" s="178"/>
      <c r="I47" s="16"/>
    </row>
    <row r="48" spans="2:9" s="28" customFormat="1" x14ac:dyDescent="0.2">
      <c r="B48" s="272"/>
      <c r="C48" s="237"/>
      <c r="D48" s="228"/>
      <c r="E48" s="228"/>
      <c r="F48" s="228"/>
      <c r="G48" s="450"/>
      <c r="H48" s="178"/>
      <c r="I48" s="16"/>
    </row>
    <row r="49" spans="2:9" s="28" customFormat="1" x14ac:dyDescent="0.2">
      <c r="B49" s="272"/>
      <c r="C49" s="237"/>
      <c r="D49" s="228"/>
      <c r="E49" s="228"/>
      <c r="F49" s="228"/>
      <c r="G49" s="450"/>
      <c r="H49" s="178"/>
      <c r="I49" s="16"/>
    </row>
    <row r="50" spans="2:9" s="28" customFormat="1" x14ac:dyDescent="0.2">
      <c r="B50" s="272"/>
      <c r="C50" s="237"/>
      <c r="D50" s="228"/>
      <c r="E50" s="228"/>
      <c r="F50" s="228"/>
      <c r="G50" s="450"/>
      <c r="H50" s="178"/>
      <c r="I50" s="16"/>
    </row>
    <row r="51" spans="2:9" s="28" customFormat="1" x14ac:dyDescent="0.2">
      <c r="B51" s="272"/>
      <c r="C51" s="237"/>
      <c r="D51" s="228"/>
      <c r="E51" s="228"/>
      <c r="F51" s="228"/>
      <c r="G51" s="450"/>
      <c r="H51" s="178"/>
      <c r="I51" s="16"/>
    </row>
    <row r="52" spans="2:9" s="28" customFormat="1" x14ac:dyDescent="0.2">
      <c r="B52" s="272"/>
      <c r="C52" s="237"/>
      <c r="D52" s="228"/>
      <c r="E52" s="228"/>
      <c r="F52" s="228"/>
      <c r="G52" s="450"/>
      <c r="H52" s="178"/>
      <c r="I52" s="16"/>
    </row>
    <row r="53" spans="2:9" s="28" customFormat="1" x14ac:dyDescent="0.2">
      <c r="B53" s="272"/>
      <c r="C53" s="237"/>
      <c r="D53" s="228"/>
      <c r="E53" s="228"/>
      <c r="F53" s="228"/>
      <c r="G53" s="450"/>
      <c r="H53" s="178"/>
      <c r="I53" s="16"/>
    </row>
    <row r="54" spans="2:9" s="28" customFormat="1" x14ac:dyDescent="0.2">
      <c r="B54" s="272"/>
      <c r="C54" s="237"/>
      <c r="D54" s="228"/>
      <c r="E54" s="228"/>
      <c r="F54" s="228"/>
      <c r="G54" s="450"/>
      <c r="H54" s="178"/>
      <c r="I54" s="16"/>
    </row>
    <row r="55" spans="2:9" s="28" customFormat="1" x14ac:dyDescent="0.2">
      <c r="B55" s="272"/>
      <c r="C55" s="237"/>
      <c r="D55" s="228"/>
      <c r="E55" s="228"/>
      <c r="F55" s="228"/>
      <c r="G55" s="450"/>
      <c r="H55" s="178"/>
      <c r="I55" s="16"/>
    </row>
    <row r="56" spans="2:9" s="28" customFormat="1" x14ac:dyDescent="0.2">
      <c r="B56" s="272"/>
      <c r="C56" s="237"/>
      <c r="D56" s="228"/>
      <c r="E56" s="228"/>
      <c r="F56" s="228"/>
      <c r="G56" s="450"/>
      <c r="H56" s="178"/>
      <c r="I56" s="16"/>
    </row>
    <row r="57" spans="2:9" s="28" customFormat="1" x14ac:dyDescent="0.2">
      <c r="B57" s="272"/>
      <c r="C57" s="237"/>
      <c r="D57" s="228"/>
      <c r="E57" s="228"/>
      <c r="F57" s="228"/>
      <c r="G57" s="450"/>
      <c r="H57" s="178"/>
      <c r="I57" s="16"/>
    </row>
    <row r="58" spans="2:9" s="28" customFormat="1" x14ac:dyDescent="0.2">
      <c r="B58" s="272"/>
      <c r="C58" s="237"/>
      <c r="D58" s="228"/>
      <c r="E58" s="228"/>
      <c r="F58" s="228"/>
      <c r="G58" s="450"/>
      <c r="H58" s="178"/>
      <c r="I58" s="16"/>
    </row>
    <row r="59" spans="2:9" s="28" customFormat="1" x14ac:dyDescent="0.2">
      <c r="B59" s="272"/>
      <c r="C59" s="237"/>
      <c r="D59" s="228"/>
      <c r="E59" s="228"/>
      <c r="F59" s="228"/>
      <c r="G59" s="450"/>
      <c r="H59" s="178"/>
      <c r="I59" s="16"/>
    </row>
    <row r="60" spans="2:9" s="28" customFormat="1" x14ac:dyDescent="0.2">
      <c r="B60" s="272"/>
      <c r="C60" s="237"/>
      <c r="D60" s="228"/>
      <c r="E60" s="228"/>
      <c r="F60" s="228"/>
      <c r="G60" s="450"/>
      <c r="H60" s="178"/>
      <c r="I60" s="16"/>
    </row>
    <row r="61" spans="2:9" s="28" customFormat="1" x14ac:dyDescent="0.2">
      <c r="B61" s="272"/>
      <c r="C61" s="237"/>
      <c r="D61" s="228"/>
      <c r="E61" s="228"/>
      <c r="F61" s="228"/>
      <c r="G61" s="450"/>
      <c r="H61" s="178"/>
      <c r="I61" s="16"/>
    </row>
    <row r="62" spans="2:9" s="28" customFormat="1" x14ac:dyDescent="0.2">
      <c r="B62" s="272"/>
      <c r="C62" s="237"/>
      <c r="D62" s="228"/>
      <c r="E62" s="228"/>
      <c r="F62" s="228"/>
      <c r="G62" s="450"/>
      <c r="H62" s="178"/>
      <c r="I62" s="16"/>
    </row>
    <row r="63" spans="2:9" s="28" customFormat="1" x14ac:dyDescent="0.2">
      <c r="B63" s="272"/>
      <c r="C63" s="237"/>
      <c r="D63" s="228"/>
      <c r="E63" s="228"/>
      <c r="F63" s="228"/>
      <c r="G63" s="450"/>
      <c r="H63" s="178"/>
      <c r="I63" s="16"/>
    </row>
    <row r="64" spans="2:9" s="28" customFormat="1" x14ac:dyDescent="0.2">
      <c r="B64" s="272"/>
      <c r="C64" s="237"/>
      <c r="D64" s="228"/>
      <c r="E64" s="228"/>
      <c r="F64" s="228"/>
      <c r="G64" s="450"/>
      <c r="H64" s="178"/>
      <c r="I64" s="16"/>
    </row>
    <row r="65" spans="2:9" s="28" customFormat="1" x14ac:dyDescent="0.2">
      <c r="B65" s="272"/>
      <c r="C65" s="237"/>
      <c r="D65" s="228"/>
      <c r="E65" s="228"/>
      <c r="F65" s="228"/>
      <c r="G65" s="450"/>
      <c r="H65" s="178"/>
      <c r="I65" s="16"/>
    </row>
    <row r="66" spans="2:9" s="28" customFormat="1" x14ac:dyDescent="0.2">
      <c r="B66" s="272"/>
      <c r="C66" s="237"/>
      <c r="D66" s="228"/>
      <c r="E66" s="228"/>
      <c r="F66" s="228"/>
      <c r="G66" s="450"/>
      <c r="H66" s="178"/>
      <c r="I66" s="16"/>
    </row>
    <row r="67" spans="2:9" s="28" customFormat="1" x14ac:dyDescent="0.2">
      <c r="B67" s="221"/>
      <c r="C67" s="222"/>
      <c r="D67" s="223"/>
      <c r="E67" s="223"/>
      <c r="F67" s="232"/>
      <c r="G67" s="453"/>
      <c r="H67" s="178"/>
      <c r="I67" s="16"/>
    </row>
    <row r="68" spans="2:9" s="28" customFormat="1" x14ac:dyDescent="0.2">
      <c r="B68" s="221"/>
      <c r="C68" s="222"/>
      <c r="D68" s="223"/>
      <c r="E68" s="223"/>
      <c r="F68" s="232"/>
      <c r="G68" s="453"/>
      <c r="H68" s="178"/>
      <c r="I68" s="16"/>
    </row>
    <row r="69" spans="2:9" x14ac:dyDescent="0.2">
      <c r="B69" s="221"/>
      <c r="C69" s="222"/>
      <c r="D69" s="228"/>
      <c r="E69" s="228"/>
      <c r="F69" s="187"/>
      <c r="G69" s="181"/>
      <c r="H69" s="178" t="str">
        <f t="shared" si="0"/>
        <v/>
      </c>
      <c r="I69" s="33"/>
    </row>
    <row r="70" spans="2:9" x14ac:dyDescent="0.2">
      <c r="B70" s="221"/>
      <c r="C70" s="222"/>
      <c r="D70" s="228"/>
      <c r="E70" s="228"/>
      <c r="F70" s="228"/>
      <c r="G70" s="181"/>
      <c r="H70" s="178" t="str">
        <f t="shared" si="0"/>
        <v/>
      </c>
      <c r="I70" s="32"/>
    </row>
    <row r="71" spans="2:9" s="22" customFormat="1" ht="20.100000000000001" customHeight="1" x14ac:dyDescent="0.2">
      <c r="B71" s="239" t="str">
        <f>$B$10</f>
        <v>C1.6</v>
      </c>
      <c r="C71" s="240" t="s">
        <v>655</v>
      </c>
      <c r="D71" s="241"/>
      <c r="E71" s="241"/>
      <c r="F71" s="242"/>
      <c r="G71" s="454"/>
      <c r="H71" s="455">
        <f>SUM(H9:H70)</f>
        <v>0</v>
      </c>
      <c r="I71" s="26"/>
    </row>
  </sheetData>
  <mergeCells count="4">
    <mergeCell ref="F1:H1"/>
    <mergeCell ref="B5:G7"/>
    <mergeCell ref="H4:H7"/>
    <mergeCell ref="B4:G4"/>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8E570-612F-426B-9B9B-D47207EBA732}">
  <sheetPr codeName="Sheet7">
    <tabColor rgb="FFFF0000"/>
  </sheetPr>
  <dimension ref="B1:I74"/>
  <sheetViews>
    <sheetView topLeftCell="A7" zoomScale="70" zoomScaleNormal="70" zoomScaleSheetLayoutView="85" zoomScalePageLayoutView="125" workbookViewId="0">
      <selection activeCell="G30" sqref="G30"/>
    </sheetView>
  </sheetViews>
  <sheetFormatPr defaultColWidth="6.85546875" defaultRowHeight="12.75" x14ac:dyDescent="0.2"/>
  <cols>
    <col min="1" max="1" width="0.85546875" style="1" customWidth="1"/>
    <col min="2" max="2" width="11.7109375" style="267" customWidth="1"/>
    <col min="3" max="3" width="45.7109375" style="247" customWidth="1"/>
    <col min="4" max="4" width="13.7109375" style="248" customWidth="1"/>
    <col min="5" max="5" width="5.7109375" style="248" hidden="1" customWidth="1"/>
    <col min="6" max="6" width="15.7109375" style="248" customWidth="1"/>
    <col min="7" max="7" width="15.7109375" style="1" customWidth="1"/>
    <col min="8" max="8" width="15.7109375" style="4" customWidth="1"/>
    <col min="9" max="9" width="0.85546875" style="4" customWidth="1"/>
    <col min="10" max="16384" width="6.85546875" style="1"/>
  </cols>
  <sheetData>
    <row r="1" spans="2:9" x14ac:dyDescent="0.2">
      <c r="B1" s="253" t="str">
        <f>Client1</f>
        <v>Province of KwaZulu-Natal</v>
      </c>
      <c r="C1" s="254"/>
      <c r="D1" s="255"/>
      <c r="E1" s="255"/>
      <c r="F1" s="505" t="str">
        <f>"Contract No. "&amp;ContractNo</f>
        <v>Contract No. ZNB1250/00000/00/PMC/INF/21/T</v>
      </c>
      <c r="G1" s="505"/>
      <c r="H1" s="505"/>
    </row>
    <row r="2" spans="2:9" x14ac:dyDescent="0.2">
      <c r="B2" s="256" t="str">
        <f>Client2</f>
        <v>Department of Transport</v>
      </c>
      <c r="C2" s="254"/>
      <c r="D2" s="255"/>
      <c r="E2" s="255"/>
      <c r="F2" s="255"/>
      <c r="G2" s="257"/>
      <c r="H2" s="258"/>
    </row>
    <row r="3" spans="2:9" x14ac:dyDescent="0.2">
      <c r="B3" s="259"/>
      <c r="C3" s="259"/>
      <c r="D3" s="260"/>
      <c r="E3" s="260"/>
      <c r="F3" s="260"/>
      <c r="G3" s="261"/>
      <c r="H3" s="262"/>
    </row>
    <row r="4" spans="2:9" x14ac:dyDescent="0.2">
      <c r="B4" s="500" t="s">
        <v>1054</v>
      </c>
      <c r="C4" s="501"/>
      <c r="D4" s="501"/>
      <c r="E4" s="501"/>
      <c r="F4" s="501"/>
      <c r="G4" s="501"/>
      <c r="H4" s="497" t="str">
        <f>"CHAPTER "&amp;B10</f>
        <v>CHAPTER C1.7</v>
      </c>
      <c r="I4" s="5"/>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498"/>
      <c r="I5" s="6"/>
    </row>
    <row r="6" spans="2:9" ht="12.75" customHeight="1" x14ac:dyDescent="0.2">
      <c r="B6" s="493"/>
      <c r="C6" s="494"/>
      <c r="D6" s="494"/>
      <c r="E6" s="494"/>
      <c r="F6" s="494"/>
      <c r="G6" s="494"/>
      <c r="H6" s="498"/>
      <c r="I6" s="6"/>
    </row>
    <row r="7" spans="2:9" ht="7.5" customHeight="1" x14ac:dyDescent="0.2">
      <c r="B7" s="495"/>
      <c r="C7" s="496"/>
      <c r="D7" s="496"/>
      <c r="E7" s="496"/>
      <c r="F7" s="496"/>
      <c r="G7" s="496"/>
      <c r="H7" s="499"/>
      <c r="I7" s="6"/>
    </row>
    <row r="8" spans="2:9" s="7" customFormat="1" ht="24.95" customHeight="1" x14ac:dyDescent="0.2">
      <c r="B8" s="263" t="s">
        <v>0</v>
      </c>
      <c r="C8" s="220" t="s">
        <v>1</v>
      </c>
      <c r="D8" s="220" t="s">
        <v>2</v>
      </c>
      <c r="E8" s="220" t="s">
        <v>9</v>
      </c>
      <c r="F8" s="220" t="s">
        <v>3</v>
      </c>
      <c r="G8" s="220" t="s">
        <v>4</v>
      </c>
      <c r="H8" s="220" t="s">
        <v>5</v>
      </c>
      <c r="I8" s="10"/>
    </row>
    <row r="9" spans="2:9" x14ac:dyDescent="0.2">
      <c r="B9" s="221"/>
      <c r="C9" s="222"/>
      <c r="D9" s="223"/>
      <c r="E9" s="223"/>
      <c r="F9" s="223"/>
      <c r="G9" s="177"/>
      <c r="H9" s="178" t="str">
        <f t="shared" ref="H9:H68" si="0">IF(D9="","",F9*G9)</f>
        <v/>
      </c>
      <c r="I9" s="16"/>
    </row>
    <row r="10" spans="2:9" x14ac:dyDescent="0.2">
      <c r="B10" s="226" t="s">
        <v>247</v>
      </c>
      <c r="C10" s="227" t="s">
        <v>248</v>
      </c>
      <c r="D10" s="228"/>
      <c r="E10" s="228"/>
      <c r="F10" s="228"/>
      <c r="G10" s="179"/>
      <c r="H10" s="178" t="str">
        <f t="shared" si="0"/>
        <v/>
      </c>
      <c r="I10" s="32"/>
    </row>
    <row r="11" spans="2:9" x14ac:dyDescent="0.2">
      <c r="B11" s="221"/>
      <c r="C11" s="222"/>
      <c r="D11" s="228"/>
      <c r="E11" s="228"/>
      <c r="F11" s="228"/>
      <c r="G11" s="179"/>
      <c r="H11" s="178" t="str">
        <f t="shared" si="0"/>
        <v/>
      </c>
      <c r="I11" s="32"/>
    </row>
    <row r="12" spans="2:9" x14ac:dyDescent="0.2">
      <c r="B12" s="221" t="s">
        <v>249</v>
      </c>
      <c r="C12" s="222" t="s">
        <v>250</v>
      </c>
      <c r="D12" s="228"/>
      <c r="E12" s="228"/>
      <c r="F12" s="228"/>
      <c r="G12" s="178"/>
      <c r="H12" s="178" t="str">
        <f t="shared" si="0"/>
        <v/>
      </c>
      <c r="I12" s="32"/>
    </row>
    <row r="13" spans="2:9" x14ac:dyDescent="0.2">
      <c r="B13" s="221"/>
      <c r="C13" s="222"/>
      <c r="D13" s="228"/>
      <c r="E13" s="228"/>
      <c r="F13" s="228"/>
      <c r="G13" s="178"/>
      <c r="H13" s="178" t="str">
        <f t="shared" si="0"/>
        <v/>
      </c>
      <c r="I13" s="32"/>
    </row>
    <row r="14" spans="2:9" ht="25.5" x14ac:dyDescent="0.2">
      <c r="B14" s="221" t="s">
        <v>251</v>
      </c>
      <c r="C14" s="222" t="s">
        <v>253</v>
      </c>
      <c r="D14" s="228" t="s">
        <v>34</v>
      </c>
      <c r="E14" s="228"/>
      <c r="F14" s="187">
        <v>2880</v>
      </c>
      <c r="G14" s="178"/>
      <c r="H14" s="178">
        <f t="shared" si="0"/>
        <v>0</v>
      </c>
      <c r="I14" s="33"/>
    </row>
    <row r="15" spans="2:9" x14ac:dyDescent="0.2">
      <c r="B15" s="221"/>
      <c r="C15" s="222"/>
      <c r="D15" s="228"/>
      <c r="E15" s="228"/>
      <c r="F15" s="187"/>
      <c r="G15" s="178"/>
      <c r="H15" s="178" t="str">
        <f t="shared" si="0"/>
        <v/>
      </c>
      <c r="I15" s="33"/>
    </row>
    <row r="16" spans="2:9" ht="25.5" x14ac:dyDescent="0.2">
      <c r="B16" s="221" t="s">
        <v>252</v>
      </c>
      <c r="C16" s="222" t="s">
        <v>254</v>
      </c>
      <c r="D16" s="228" t="s">
        <v>34</v>
      </c>
      <c r="E16" s="228"/>
      <c r="F16" s="187">
        <v>1240</v>
      </c>
      <c r="G16" s="178"/>
      <c r="H16" s="178">
        <f t="shared" si="0"/>
        <v>0</v>
      </c>
      <c r="I16" s="33"/>
    </row>
    <row r="17" spans="2:9" x14ac:dyDescent="0.2">
      <c r="B17" s="221"/>
      <c r="C17" s="222"/>
      <c r="D17" s="228"/>
      <c r="E17" s="228"/>
      <c r="F17" s="187"/>
      <c r="G17" s="178"/>
      <c r="H17" s="178" t="str">
        <f t="shared" si="0"/>
        <v/>
      </c>
      <c r="I17" s="33"/>
    </row>
    <row r="18" spans="2:9" x14ac:dyDescent="0.2">
      <c r="B18" s="221" t="s">
        <v>255</v>
      </c>
      <c r="C18" s="222" t="s">
        <v>256</v>
      </c>
      <c r="D18" s="228"/>
      <c r="E18" s="228"/>
      <c r="F18" s="187"/>
      <c r="G18" s="178"/>
      <c r="H18" s="178" t="str">
        <f t="shared" si="0"/>
        <v/>
      </c>
      <c r="I18" s="32"/>
    </row>
    <row r="19" spans="2:9" x14ac:dyDescent="0.2">
      <c r="B19" s="221"/>
      <c r="C19" s="222"/>
      <c r="D19" s="228"/>
      <c r="E19" s="236"/>
      <c r="F19" s="187"/>
      <c r="G19" s="178"/>
      <c r="H19" s="178" t="str">
        <f t="shared" si="0"/>
        <v/>
      </c>
    </row>
    <row r="20" spans="2:9" ht="25.5" x14ac:dyDescent="0.2">
      <c r="B20" s="221" t="s">
        <v>257</v>
      </c>
      <c r="C20" s="222" t="s">
        <v>258</v>
      </c>
      <c r="D20" s="228"/>
      <c r="E20" s="236"/>
      <c r="F20" s="187"/>
      <c r="G20" s="178"/>
      <c r="H20" s="178" t="str">
        <f t="shared" si="0"/>
        <v/>
      </c>
    </row>
    <row r="21" spans="2:9" x14ac:dyDescent="0.2">
      <c r="B21" s="221"/>
      <c r="C21" s="222"/>
      <c r="D21" s="228"/>
      <c r="E21" s="236"/>
      <c r="F21" s="187"/>
      <c r="G21" s="178"/>
      <c r="H21" s="178" t="str">
        <f t="shared" si="0"/>
        <v/>
      </c>
    </row>
    <row r="22" spans="2:9" ht="25.5" x14ac:dyDescent="0.2">
      <c r="B22" s="221" t="s">
        <v>54</v>
      </c>
      <c r="C22" s="222" t="s">
        <v>259</v>
      </c>
      <c r="D22" s="228" t="s">
        <v>264</v>
      </c>
      <c r="E22" s="236"/>
      <c r="F22" s="187">
        <v>22720</v>
      </c>
      <c r="G22" s="178"/>
      <c r="H22" s="178">
        <f t="shared" si="0"/>
        <v>0</v>
      </c>
    </row>
    <row r="23" spans="2:9" x14ac:dyDescent="0.2">
      <c r="B23" s="221"/>
      <c r="C23" s="235"/>
      <c r="D23" s="228"/>
      <c r="E23" s="236"/>
      <c r="F23" s="187"/>
      <c r="G23" s="178"/>
      <c r="H23" s="178" t="str">
        <f t="shared" si="0"/>
        <v/>
      </c>
    </row>
    <row r="24" spans="2:9" ht="14.25" x14ac:dyDescent="0.2">
      <c r="B24" s="221" t="s">
        <v>56</v>
      </c>
      <c r="C24" s="235" t="s">
        <v>260</v>
      </c>
      <c r="D24" s="228" t="s">
        <v>264</v>
      </c>
      <c r="E24" s="236"/>
      <c r="F24" s="187">
        <v>5680</v>
      </c>
      <c r="G24" s="178"/>
      <c r="H24" s="178">
        <f t="shared" si="0"/>
        <v>0</v>
      </c>
    </row>
    <row r="25" spans="2:9" x14ac:dyDescent="0.2">
      <c r="B25" s="221"/>
      <c r="C25" s="235"/>
      <c r="D25" s="228"/>
      <c r="E25" s="236"/>
      <c r="F25" s="187"/>
      <c r="G25" s="178"/>
      <c r="H25" s="178" t="str">
        <f t="shared" si="0"/>
        <v/>
      </c>
    </row>
    <row r="26" spans="2:9" x14ac:dyDescent="0.2">
      <c r="B26" s="221" t="s">
        <v>731</v>
      </c>
      <c r="C26" s="235" t="s">
        <v>731</v>
      </c>
      <c r="D26" s="228" t="s">
        <v>731</v>
      </c>
      <c r="E26" s="236"/>
      <c r="F26" s="187"/>
      <c r="G26" s="178"/>
      <c r="H26" s="178" t="s">
        <v>731</v>
      </c>
    </row>
    <row r="27" spans="2:9" x14ac:dyDescent="0.2">
      <c r="B27" s="221"/>
      <c r="C27" s="222"/>
      <c r="D27" s="228"/>
      <c r="E27" s="228"/>
      <c r="F27" s="187"/>
      <c r="G27" s="178"/>
      <c r="H27" s="178" t="str">
        <f t="shared" si="0"/>
        <v/>
      </c>
      <c r="I27" s="32"/>
    </row>
    <row r="28" spans="2:9" x14ac:dyDescent="0.2">
      <c r="B28" s="221"/>
      <c r="C28" s="222"/>
      <c r="D28" s="228"/>
      <c r="E28" s="228"/>
      <c r="F28" s="187"/>
      <c r="G28" s="178"/>
      <c r="H28" s="178" t="str">
        <f t="shared" si="0"/>
        <v/>
      </c>
      <c r="I28" s="32"/>
    </row>
    <row r="29" spans="2:9" x14ac:dyDescent="0.2">
      <c r="B29" s="221"/>
      <c r="C29" s="222"/>
      <c r="D29" s="228"/>
      <c r="E29" s="228"/>
      <c r="F29" s="187"/>
      <c r="G29" s="181"/>
      <c r="H29" s="178" t="str">
        <f t="shared" si="0"/>
        <v/>
      </c>
      <c r="I29" s="33"/>
    </row>
    <row r="30" spans="2:9" x14ac:dyDescent="0.2">
      <c r="B30" s="221"/>
      <c r="C30" s="222"/>
      <c r="D30" s="223"/>
      <c r="E30" s="223"/>
      <c r="F30" s="232"/>
      <c r="G30" s="453"/>
      <c r="H30" s="178" t="str">
        <f t="shared" si="0"/>
        <v/>
      </c>
      <c r="I30" s="16"/>
    </row>
    <row r="31" spans="2:9" s="28" customFormat="1" x14ac:dyDescent="0.2">
      <c r="B31" s="221"/>
      <c r="C31" s="222"/>
      <c r="D31" s="223"/>
      <c r="E31" s="223"/>
      <c r="F31" s="232"/>
      <c r="G31" s="453"/>
      <c r="H31" s="178" t="str">
        <f t="shared" si="0"/>
        <v/>
      </c>
      <c r="I31" s="16"/>
    </row>
    <row r="32" spans="2:9" x14ac:dyDescent="0.2">
      <c r="B32" s="221"/>
      <c r="C32" s="222"/>
      <c r="D32" s="228"/>
      <c r="E32" s="228"/>
      <c r="F32" s="187"/>
      <c r="G32" s="181"/>
      <c r="H32" s="178" t="str">
        <f t="shared" si="0"/>
        <v/>
      </c>
      <c r="I32" s="33"/>
    </row>
    <row r="33" spans="2:9" x14ac:dyDescent="0.2">
      <c r="B33" s="221"/>
      <c r="C33" s="222"/>
      <c r="D33" s="228"/>
      <c r="E33" s="228"/>
      <c r="F33" s="187"/>
      <c r="G33" s="181"/>
      <c r="H33" s="178" t="str">
        <f t="shared" si="0"/>
        <v/>
      </c>
      <c r="I33" s="33"/>
    </row>
    <row r="34" spans="2:9" x14ac:dyDescent="0.2">
      <c r="B34" s="221"/>
      <c r="C34" s="222"/>
      <c r="D34" s="228"/>
      <c r="E34" s="228"/>
      <c r="F34" s="187"/>
      <c r="G34" s="456"/>
      <c r="H34" s="178" t="str">
        <f t="shared" si="0"/>
        <v/>
      </c>
      <c r="I34" s="32"/>
    </row>
    <row r="35" spans="2:9" x14ac:dyDescent="0.2">
      <c r="B35" s="221"/>
      <c r="C35" s="222"/>
      <c r="D35" s="228"/>
      <c r="E35" s="228"/>
      <c r="F35" s="187"/>
      <c r="G35" s="456"/>
      <c r="H35" s="178" t="str">
        <f t="shared" si="0"/>
        <v/>
      </c>
      <c r="I35" s="32"/>
    </row>
    <row r="36" spans="2:9" x14ac:dyDescent="0.2">
      <c r="B36" s="221"/>
      <c r="C36" s="222"/>
      <c r="D36" s="228"/>
      <c r="E36" s="228"/>
      <c r="F36" s="187"/>
      <c r="G36" s="451"/>
      <c r="H36" s="178" t="str">
        <f t="shared" si="0"/>
        <v/>
      </c>
      <c r="I36" s="32"/>
    </row>
    <row r="37" spans="2:9" x14ac:dyDescent="0.2">
      <c r="B37" s="221"/>
      <c r="C37" s="222"/>
      <c r="D37" s="228"/>
      <c r="E37" s="228"/>
      <c r="F37" s="187"/>
      <c r="G37" s="451"/>
      <c r="H37" s="178" t="str">
        <f t="shared" si="0"/>
        <v/>
      </c>
      <c r="I37" s="32"/>
    </row>
    <row r="38" spans="2:9" x14ac:dyDescent="0.2">
      <c r="B38" s="221"/>
      <c r="C38" s="222"/>
      <c r="D38" s="228"/>
      <c r="E38" s="228"/>
      <c r="F38" s="228"/>
      <c r="G38" s="179"/>
      <c r="H38" s="178" t="str">
        <f t="shared" si="0"/>
        <v/>
      </c>
      <c r="I38" s="32"/>
    </row>
    <row r="39" spans="2:9" x14ac:dyDescent="0.2">
      <c r="B39" s="221"/>
      <c r="C39" s="222"/>
      <c r="D39" s="228"/>
      <c r="E39" s="228"/>
      <c r="F39" s="228"/>
      <c r="G39" s="179"/>
      <c r="H39" s="178" t="str">
        <f t="shared" si="0"/>
        <v/>
      </c>
      <c r="I39" s="32"/>
    </row>
    <row r="40" spans="2:9" x14ac:dyDescent="0.2">
      <c r="B40" s="221"/>
      <c r="C40" s="222"/>
      <c r="D40" s="228"/>
      <c r="E40" s="228"/>
      <c r="F40" s="228"/>
      <c r="G40" s="181"/>
      <c r="H40" s="178" t="str">
        <f t="shared" si="0"/>
        <v/>
      </c>
      <c r="I40" s="32"/>
    </row>
    <row r="41" spans="2:9" x14ac:dyDescent="0.2">
      <c r="B41" s="221"/>
      <c r="C41" s="222"/>
      <c r="D41" s="228"/>
      <c r="E41" s="228"/>
      <c r="F41" s="228"/>
      <c r="G41" s="181"/>
      <c r="H41" s="178" t="str">
        <f t="shared" si="0"/>
        <v/>
      </c>
      <c r="I41" s="32"/>
    </row>
    <row r="42" spans="2:9" x14ac:dyDescent="0.2">
      <c r="B42" s="221"/>
      <c r="C42" s="222"/>
      <c r="D42" s="228"/>
      <c r="E42" s="228"/>
      <c r="F42" s="228"/>
      <c r="G42" s="181"/>
      <c r="H42" s="178" t="str">
        <f t="shared" si="0"/>
        <v/>
      </c>
      <c r="I42" s="32"/>
    </row>
    <row r="43" spans="2:9" x14ac:dyDescent="0.2">
      <c r="B43" s="221"/>
      <c r="C43" s="222"/>
      <c r="D43" s="228"/>
      <c r="E43" s="228"/>
      <c r="F43" s="228"/>
      <c r="G43" s="181"/>
      <c r="H43" s="178" t="str">
        <f t="shared" si="0"/>
        <v/>
      </c>
      <c r="I43" s="32"/>
    </row>
    <row r="44" spans="2:9" x14ac:dyDescent="0.2">
      <c r="B44" s="221"/>
      <c r="C44" s="222"/>
      <c r="D44" s="228"/>
      <c r="E44" s="228"/>
      <c r="F44" s="228"/>
      <c r="G44" s="181"/>
      <c r="H44" s="178" t="str">
        <f t="shared" si="0"/>
        <v/>
      </c>
      <c r="I44" s="32"/>
    </row>
    <row r="45" spans="2:9" x14ac:dyDescent="0.2">
      <c r="B45" s="221"/>
      <c r="C45" s="222"/>
      <c r="D45" s="228"/>
      <c r="E45" s="228"/>
      <c r="F45" s="228"/>
      <c r="G45" s="181"/>
      <c r="H45" s="178" t="str">
        <f t="shared" si="0"/>
        <v/>
      </c>
      <c r="I45" s="32"/>
    </row>
    <row r="46" spans="2:9" x14ac:dyDescent="0.2">
      <c r="B46" s="221"/>
      <c r="C46" s="222"/>
      <c r="D46" s="228"/>
      <c r="E46" s="228"/>
      <c r="F46" s="228"/>
      <c r="G46" s="181"/>
      <c r="H46" s="178"/>
      <c r="I46" s="32"/>
    </row>
    <row r="47" spans="2:9" x14ac:dyDescent="0.2">
      <c r="B47" s="221"/>
      <c r="C47" s="222"/>
      <c r="D47" s="228"/>
      <c r="E47" s="228"/>
      <c r="F47" s="228"/>
      <c r="G47" s="181"/>
      <c r="H47" s="178"/>
      <c r="I47" s="32"/>
    </row>
    <row r="48" spans="2:9" x14ac:dyDescent="0.2">
      <c r="B48" s="221"/>
      <c r="C48" s="222"/>
      <c r="D48" s="228"/>
      <c r="E48" s="228"/>
      <c r="F48" s="228"/>
      <c r="G48" s="181"/>
      <c r="H48" s="178"/>
      <c r="I48" s="32"/>
    </row>
    <row r="49" spans="2:9" x14ac:dyDescent="0.2">
      <c r="B49" s="221"/>
      <c r="C49" s="222"/>
      <c r="D49" s="228"/>
      <c r="E49" s="228"/>
      <c r="F49" s="228"/>
      <c r="G49" s="181"/>
      <c r="H49" s="178"/>
      <c r="I49" s="32"/>
    </row>
    <row r="50" spans="2:9" x14ac:dyDescent="0.2">
      <c r="B50" s="221"/>
      <c r="C50" s="222"/>
      <c r="D50" s="228"/>
      <c r="E50" s="228"/>
      <c r="F50" s="228"/>
      <c r="G50" s="181"/>
      <c r="H50" s="178"/>
      <c r="I50" s="32"/>
    </row>
    <row r="51" spans="2:9" x14ac:dyDescent="0.2">
      <c r="B51" s="221"/>
      <c r="C51" s="222"/>
      <c r="D51" s="228"/>
      <c r="E51" s="228"/>
      <c r="F51" s="228"/>
      <c r="G51" s="181"/>
      <c r="H51" s="178"/>
      <c r="I51" s="32"/>
    </row>
    <row r="52" spans="2:9" x14ac:dyDescent="0.2">
      <c r="B52" s="221"/>
      <c r="C52" s="222"/>
      <c r="D52" s="228"/>
      <c r="E52" s="228"/>
      <c r="F52" s="228"/>
      <c r="G52" s="181"/>
      <c r="H52" s="178"/>
      <c r="I52" s="32"/>
    </row>
    <row r="53" spans="2:9" x14ac:dyDescent="0.2">
      <c r="B53" s="221"/>
      <c r="C53" s="222"/>
      <c r="D53" s="228"/>
      <c r="E53" s="228"/>
      <c r="F53" s="228"/>
      <c r="G53" s="181"/>
      <c r="H53" s="178"/>
      <c r="I53" s="32"/>
    </row>
    <row r="54" spans="2:9" x14ac:dyDescent="0.2">
      <c r="B54" s="221"/>
      <c r="C54" s="222"/>
      <c r="D54" s="228"/>
      <c r="E54" s="228"/>
      <c r="F54" s="228"/>
      <c r="G54" s="181"/>
      <c r="H54" s="178"/>
      <c r="I54" s="32"/>
    </row>
    <row r="55" spans="2:9" x14ac:dyDescent="0.2">
      <c r="B55" s="221"/>
      <c r="C55" s="222"/>
      <c r="D55" s="228"/>
      <c r="E55" s="228"/>
      <c r="F55" s="228"/>
      <c r="G55" s="181"/>
      <c r="H55" s="178"/>
      <c r="I55" s="32"/>
    </row>
    <row r="56" spans="2:9" x14ac:dyDescent="0.2">
      <c r="B56" s="221"/>
      <c r="C56" s="222"/>
      <c r="D56" s="228"/>
      <c r="E56" s="228"/>
      <c r="F56" s="228"/>
      <c r="G56" s="181"/>
      <c r="H56" s="178"/>
      <c r="I56" s="32"/>
    </row>
    <row r="57" spans="2:9" x14ac:dyDescent="0.2">
      <c r="B57" s="221"/>
      <c r="C57" s="222"/>
      <c r="D57" s="228"/>
      <c r="E57" s="228"/>
      <c r="F57" s="228"/>
      <c r="G57" s="181"/>
      <c r="H57" s="178"/>
      <c r="I57" s="32"/>
    </row>
    <row r="58" spans="2:9" x14ac:dyDescent="0.2">
      <c r="B58" s="221"/>
      <c r="C58" s="222"/>
      <c r="D58" s="228"/>
      <c r="E58" s="228"/>
      <c r="F58" s="228"/>
      <c r="G58" s="181"/>
      <c r="H58" s="178"/>
      <c r="I58" s="32"/>
    </row>
    <row r="59" spans="2:9" x14ac:dyDescent="0.2">
      <c r="B59" s="221"/>
      <c r="C59" s="222"/>
      <c r="D59" s="228"/>
      <c r="E59" s="228"/>
      <c r="F59" s="228"/>
      <c r="G59" s="181"/>
      <c r="H59" s="178" t="str">
        <f t="shared" si="0"/>
        <v/>
      </c>
      <c r="I59" s="32"/>
    </row>
    <row r="60" spans="2:9" x14ac:dyDescent="0.2">
      <c r="B60" s="221"/>
      <c r="C60" s="222"/>
      <c r="D60" s="228"/>
      <c r="E60" s="228"/>
      <c r="F60" s="228"/>
      <c r="G60" s="181"/>
      <c r="H60" s="178" t="str">
        <f t="shared" si="0"/>
        <v/>
      </c>
      <c r="I60" s="32"/>
    </row>
    <row r="61" spans="2:9" x14ac:dyDescent="0.2">
      <c r="B61" s="221"/>
      <c r="C61" s="222"/>
      <c r="D61" s="228"/>
      <c r="E61" s="228"/>
      <c r="F61" s="228"/>
      <c r="G61" s="181"/>
      <c r="H61" s="178" t="str">
        <f t="shared" si="0"/>
        <v/>
      </c>
      <c r="I61" s="32"/>
    </row>
    <row r="62" spans="2:9" x14ac:dyDescent="0.2">
      <c r="B62" s="221"/>
      <c r="C62" s="222"/>
      <c r="D62" s="228"/>
      <c r="E62" s="228"/>
      <c r="F62" s="228"/>
      <c r="G62" s="181"/>
      <c r="H62" s="178" t="str">
        <f t="shared" si="0"/>
        <v/>
      </c>
      <c r="I62" s="32"/>
    </row>
    <row r="63" spans="2:9" x14ac:dyDescent="0.2">
      <c r="B63" s="221"/>
      <c r="C63" s="222"/>
      <c r="D63" s="228"/>
      <c r="E63" s="228"/>
      <c r="F63" s="228"/>
      <c r="G63" s="181"/>
      <c r="H63" s="178" t="str">
        <f t="shared" si="0"/>
        <v/>
      </c>
      <c r="I63" s="32"/>
    </row>
    <row r="64" spans="2:9" x14ac:dyDescent="0.2">
      <c r="B64" s="221"/>
      <c r="C64" s="222"/>
      <c r="D64" s="228"/>
      <c r="E64" s="228"/>
      <c r="F64" s="228"/>
      <c r="G64" s="181"/>
      <c r="H64" s="178" t="str">
        <f t="shared" si="0"/>
        <v/>
      </c>
      <c r="I64" s="32"/>
    </row>
    <row r="65" spans="2:9" x14ac:dyDescent="0.2">
      <c r="B65" s="221"/>
      <c r="C65" s="222"/>
      <c r="D65" s="228"/>
      <c r="E65" s="228"/>
      <c r="F65" s="228"/>
      <c r="G65" s="181"/>
      <c r="H65" s="178" t="str">
        <f t="shared" si="0"/>
        <v/>
      </c>
      <c r="I65" s="32"/>
    </row>
    <row r="66" spans="2:9" x14ac:dyDescent="0.2">
      <c r="B66" s="221"/>
      <c r="C66" s="235"/>
      <c r="D66" s="228"/>
      <c r="E66" s="228"/>
      <c r="F66" s="228"/>
      <c r="G66" s="181"/>
      <c r="H66" s="178" t="str">
        <f t="shared" si="0"/>
        <v/>
      </c>
      <c r="I66" s="32"/>
    </row>
    <row r="67" spans="2:9" x14ac:dyDescent="0.2">
      <c r="B67" s="221"/>
      <c r="C67" s="235"/>
      <c r="D67" s="236"/>
      <c r="E67" s="236"/>
      <c r="F67" s="236"/>
      <c r="G67" s="181"/>
      <c r="H67" s="178" t="str">
        <f t="shared" si="0"/>
        <v/>
      </c>
    </row>
    <row r="68" spans="2:9" x14ac:dyDescent="0.2">
      <c r="B68" s="221"/>
      <c r="C68" s="222"/>
      <c r="D68" s="228"/>
      <c r="E68" s="228"/>
      <c r="F68" s="228"/>
      <c r="G68" s="181"/>
      <c r="H68" s="178" t="str">
        <f t="shared" si="0"/>
        <v/>
      </c>
      <c r="I68" s="32"/>
    </row>
    <row r="69" spans="2:9" x14ac:dyDescent="0.2">
      <c r="B69" s="221"/>
      <c r="C69" s="235"/>
      <c r="D69" s="236"/>
      <c r="E69" s="236"/>
      <c r="F69" s="236"/>
      <c r="G69" s="181"/>
      <c r="H69" s="178"/>
      <c r="I69" s="39"/>
    </row>
    <row r="70" spans="2:9" x14ac:dyDescent="0.2">
      <c r="B70" s="221"/>
      <c r="C70" s="269"/>
      <c r="D70" s="236"/>
      <c r="E70" s="236"/>
      <c r="F70" s="236"/>
      <c r="G70" s="181"/>
      <c r="H70" s="178"/>
    </row>
    <row r="71" spans="2:9" x14ac:dyDescent="0.2">
      <c r="B71" s="221"/>
      <c r="C71" s="222"/>
      <c r="D71" s="228"/>
      <c r="E71" s="228"/>
      <c r="F71" s="228"/>
      <c r="G71" s="181"/>
      <c r="H71" s="178"/>
      <c r="I71" s="32"/>
    </row>
    <row r="72" spans="2:9" x14ac:dyDescent="0.2">
      <c r="B72" s="221"/>
      <c r="C72" s="222"/>
      <c r="D72" s="228"/>
      <c r="E72" s="228"/>
      <c r="F72" s="228"/>
      <c r="G72" s="181"/>
      <c r="H72" s="178"/>
      <c r="I72" s="32"/>
    </row>
    <row r="73" spans="2:9" x14ac:dyDescent="0.2">
      <c r="B73" s="221"/>
      <c r="C73" s="222"/>
      <c r="D73" s="228"/>
      <c r="E73" s="228"/>
      <c r="F73" s="228"/>
      <c r="G73" s="181"/>
      <c r="H73" s="178"/>
      <c r="I73" s="32"/>
    </row>
    <row r="74" spans="2:9" s="22" customFormat="1" ht="24.95" customHeight="1" x14ac:dyDescent="0.2">
      <c r="B74" s="276" t="str">
        <f>B10</f>
        <v>C1.7</v>
      </c>
      <c r="C74" s="240" t="s">
        <v>655</v>
      </c>
      <c r="D74" s="241"/>
      <c r="E74" s="241"/>
      <c r="F74" s="242"/>
      <c r="G74" s="454"/>
      <c r="H74" s="455">
        <f>SUM(H4:H73)</f>
        <v>0</v>
      </c>
      <c r="I74" s="26"/>
    </row>
  </sheetData>
  <mergeCells count="4">
    <mergeCell ref="F1:H1"/>
    <mergeCell ref="B5:G7"/>
    <mergeCell ref="H4:H7"/>
    <mergeCell ref="B4:G4"/>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6190-6327-41AE-A304-F57398AAF2C4}">
  <sheetPr codeName="Sheet52">
    <tabColor rgb="FFFF0000"/>
    <pageSetUpPr fitToPage="1"/>
  </sheetPr>
  <dimension ref="B1:I60"/>
  <sheetViews>
    <sheetView view="pageBreakPreview" topLeftCell="A10" zoomScale="85" zoomScaleNormal="125" zoomScaleSheetLayoutView="85" zoomScalePageLayoutView="125" workbookViewId="0">
      <selection activeCell="G10" sqref="G10:G31"/>
    </sheetView>
  </sheetViews>
  <sheetFormatPr defaultColWidth="8.85546875" defaultRowHeight="12.75" x14ac:dyDescent="0.2"/>
  <cols>
    <col min="1" max="1" width="0.85546875" style="1" customWidth="1"/>
    <col min="2" max="2" width="11.7109375" style="267" customWidth="1"/>
    <col min="3" max="3" width="45.7109375" style="247" customWidth="1"/>
    <col min="4" max="4" width="13.7109375" style="248" customWidth="1"/>
    <col min="5" max="5" width="5.7109375" style="248" hidden="1" customWidth="1"/>
    <col min="6" max="6" width="15.7109375" style="248" customWidth="1"/>
    <col min="7" max="7" width="15.7109375" style="1" customWidth="1"/>
    <col min="8" max="8" width="15.7109375" style="4" customWidth="1"/>
    <col min="9" max="9" width="0.85546875" style="4" customWidth="1"/>
    <col min="10" max="16384" width="8.85546875" style="1"/>
  </cols>
  <sheetData>
    <row r="1" spans="2:9" x14ac:dyDescent="0.2">
      <c r="B1" s="277" t="str">
        <f>Client1</f>
        <v>Province of KwaZulu-Natal</v>
      </c>
      <c r="F1" s="506" t="str">
        <f>"Contract No. "&amp;ContractNo</f>
        <v>Contract No. ZNB1250/00000/00/PMC/INF/21/T</v>
      </c>
      <c r="G1" s="506"/>
      <c r="H1" s="506"/>
    </row>
    <row r="2" spans="2:9" x14ac:dyDescent="0.2">
      <c r="B2" s="278" t="str">
        <f>Client2</f>
        <v>Department of Transport</v>
      </c>
      <c r="G2" s="249"/>
      <c r="H2" s="250"/>
    </row>
    <row r="3" spans="2:9" x14ac:dyDescent="0.2">
      <c r="B3" s="247"/>
      <c r="G3" s="249"/>
      <c r="H3" s="250"/>
    </row>
    <row r="4" spans="2:9" ht="12.75" customHeight="1" x14ac:dyDescent="0.2">
      <c r="B4" s="500" t="s">
        <v>1054</v>
      </c>
      <c r="C4" s="501"/>
      <c r="D4" s="501"/>
      <c r="E4" s="501"/>
      <c r="F4" s="501"/>
      <c r="G4" s="501"/>
      <c r="H4" s="507" t="str">
        <f>"CHAPTER "&amp;B10</f>
        <v>CHAPTER C2.1</v>
      </c>
      <c r="I4" s="5"/>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508"/>
      <c r="I5" s="6"/>
    </row>
    <row r="6" spans="2:9" ht="12.75" customHeight="1" x14ac:dyDescent="0.2">
      <c r="B6" s="493"/>
      <c r="C6" s="494"/>
      <c r="D6" s="494"/>
      <c r="E6" s="494"/>
      <c r="F6" s="494"/>
      <c r="G6" s="494"/>
      <c r="H6" s="508"/>
      <c r="I6" s="6"/>
    </row>
    <row r="7" spans="2:9" s="7" customFormat="1" ht="7.5" customHeight="1" x14ac:dyDescent="0.2">
      <c r="B7" s="495"/>
      <c r="C7" s="496"/>
      <c r="D7" s="496"/>
      <c r="E7" s="496"/>
      <c r="F7" s="496"/>
      <c r="G7" s="496"/>
      <c r="H7" s="509"/>
      <c r="I7" s="93"/>
    </row>
    <row r="8" spans="2:9" s="7" customFormat="1" ht="24.95" customHeight="1" x14ac:dyDescent="0.2">
      <c r="B8" s="263" t="s">
        <v>0</v>
      </c>
      <c r="C8" s="220" t="s">
        <v>1</v>
      </c>
      <c r="D8" s="220" t="s">
        <v>2</v>
      </c>
      <c r="E8" s="220" t="s">
        <v>9</v>
      </c>
      <c r="F8" s="220" t="s">
        <v>3</v>
      </c>
      <c r="G8" s="220" t="s">
        <v>4</v>
      </c>
      <c r="H8" s="220" t="s">
        <v>5</v>
      </c>
      <c r="I8" s="93"/>
    </row>
    <row r="9" spans="2:9" x14ac:dyDescent="0.2">
      <c r="B9" s="221"/>
      <c r="C9" s="222"/>
      <c r="D9" s="223"/>
      <c r="E9" s="223"/>
      <c r="F9" s="223"/>
      <c r="G9" s="177"/>
      <c r="H9" s="178" t="str">
        <f t="shared" ref="H9:H31" si="0">IF(D9="","",F9*G9)</f>
        <v/>
      </c>
      <c r="I9" s="16"/>
    </row>
    <row r="10" spans="2:9" ht="25.5" x14ac:dyDescent="0.2">
      <c r="B10" s="226" t="s">
        <v>519</v>
      </c>
      <c r="C10" s="227" t="s">
        <v>518</v>
      </c>
      <c r="D10" s="223"/>
      <c r="E10" s="223"/>
      <c r="F10" s="223"/>
      <c r="G10" s="177"/>
      <c r="H10" s="178" t="str">
        <f t="shared" si="0"/>
        <v/>
      </c>
      <c r="I10" s="16"/>
    </row>
    <row r="11" spans="2:9" x14ac:dyDescent="0.2">
      <c r="B11" s="221"/>
      <c r="C11" s="222"/>
      <c r="D11" s="223"/>
      <c r="E11" s="223"/>
      <c r="F11" s="223"/>
      <c r="G11" s="218"/>
      <c r="H11" s="178" t="str">
        <f t="shared" si="0"/>
        <v/>
      </c>
      <c r="I11" s="16"/>
    </row>
    <row r="12" spans="2:9" ht="25.5" x14ac:dyDescent="0.2">
      <c r="B12" s="279" t="s">
        <v>517</v>
      </c>
      <c r="C12" s="222" t="s">
        <v>516</v>
      </c>
      <c r="D12" s="223"/>
      <c r="E12" s="223"/>
      <c r="F12" s="223"/>
      <c r="G12" s="218"/>
      <c r="H12" s="178" t="str">
        <f t="shared" si="0"/>
        <v/>
      </c>
      <c r="I12" s="16"/>
    </row>
    <row r="13" spans="2:9" x14ac:dyDescent="0.2">
      <c r="B13" s="279"/>
      <c r="C13" s="222"/>
      <c r="D13" s="223"/>
      <c r="E13" s="223"/>
      <c r="F13" s="223"/>
      <c r="G13" s="218"/>
      <c r="H13" s="178" t="str">
        <f t="shared" si="0"/>
        <v/>
      </c>
      <c r="I13" s="16"/>
    </row>
    <row r="14" spans="2:9" x14ac:dyDescent="0.2">
      <c r="B14" s="221" t="s">
        <v>515</v>
      </c>
      <c r="C14" s="222" t="s">
        <v>514</v>
      </c>
      <c r="D14" s="228" t="s">
        <v>12</v>
      </c>
      <c r="E14" s="228"/>
      <c r="F14" s="187">
        <v>1</v>
      </c>
      <c r="G14" s="457"/>
      <c r="H14" s="178">
        <f t="shared" si="0"/>
        <v>0</v>
      </c>
      <c r="I14" s="47"/>
    </row>
    <row r="15" spans="2:9" x14ac:dyDescent="0.2">
      <c r="B15" s="279"/>
      <c r="C15" s="222"/>
      <c r="D15" s="223"/>
      <c r="E15" s="223"/>
      <c r="F15" s="232"/>
      <c r="G15" s="218"/>
      <c r="H15" s="178" t="str">
        <f t="shared" si="0"/>
        <v/>
      </c>
      <c r="I15" s="16"/>
    </row>
    <row r="16" spans="2:9" ht="25.5" x14ac:dyDescent="0.2">
      <c r="B16" s="221" t="s">
        <v>513</v>
      </c>
      <c r="C16" s="222" t="s">
        <v>512</v>
      </c>
      <c r="D16" s="228" t="s">
        <v>486</v>
      </c>
      <c r="E16" s="223"/>
      <c r="F16" s="232">
        <v>1</v>
      </c>
      <c r="G16" s="458"/>
      <c r="H16" s="178">
        <f t="shared" si="0"/>
        <v>0</v>
      </c>
      <c r="I16" s="16"/>
    </row>
    <row r="17" spans="2:9" x14ac:dyDescent="0.2">
      <c r="B17" s="279"/>
      <c r="C17" s="222"/>
      <c r="D17" s="223"/>
      <c r="E17" s="223"/>
      <c r="F17" s="232"/>
      <c r="G17" s="218"/>
      <c r="H17" s="178" t="str">
        <f t="shared" si="0"/>
        <v/>
      </c>
      <c r="I17" s="48"/>
    </row>
    <row r="18" spans="2:9" ht="25.5" x14ac:dyDescent="0.2">
      <c r="B18" s="221" t="s">
        <v>511</v>
      </c>
      <c r="C18" s="235" t="s">
        <v>510</v>
      </c>
      <c r="D18" s="228" t="s">
        <v>39</v>
      </c>
      <c r="E18" s="280"/>
      <c r="F18" s="232">
        <v>1</v>
      </c>
      <c r="G18" s="459"/>
      <c r="H18" s="178">
        <f>H16*G18</f>
        <v>0</v>
      </c>
      <c r="I18" s="49"/>
    </row>
    <row r="19" spans="2:9" x14ac:dyDescent="0.2">
      <c r="B19" s="279"/>
      <c r="C19" s="269"/>
      <c r="D19" s="280"/>
      <c r="E19" s="280"/>
      <c r="F19" s="232"/>
      <c r="G19" s="460"/>
      <c r="H19" s="178" t="str">
        <f t="shared" si="0"/>
        <v/>
      </c>
      <c r="I19" s="49"/>
    </row>
    <row r="20" spans="2:9" ht="25.5" x14ac:dyDescent="0.2">
      <c r="B20" s="221" t="s">
        <v>509</v>
      </c>
      <c r="C20" s="222" t="s">
        <v>508</v>
      </c>
      <c r="D20" s="228" t="s">
        <v>486</v>
      </c>
      <c r="E20" s="280"/>
      <c r="F20" s="187">
        <v>1</v>
      </c>
      <c r="G20" s="457"/>
      <c r="H20" s="178">
        <f t="shared" si="0"/>
        <v>0</v>
      </c>
      <c r="I20" s="49"/>
    </row>
    <row r="21" spans="2:9" x14ac:dyDescent="0.2">
      <c r="B21" s="279"/>
      <c r="C21" s="269"/>
      <c r="D21" s="280"/>
      <c r="E21" s="280"/>
      <c r="F21" s="232"/>
      <c r="G21" s="460"/>
      <c r="H21" s="178" t="str">
        <f t="shared" si="0"/>
        <v/>
      </c>
      <c r="I21" s="49"/>
    </row>
    <row r="22" spans="2:9" x14ac:dyDescent="0.2">
      <c r="B22" s="279" t="s">
        <v>507</v>
      </c>
      <c r="C22" s="222" t="s">
        <v>506</v>
      </c>
      <c r="D22" s="280"/>
      <c r="E22" s="280"/>
      <c r="F22" s="232"/>
      <c r="G22" s="461"/>
      <c r="H22" s="178" t="str">
        <f t="shared" si="0"/>
        <v/>
      </c>
      <c r="I22" s="49"/>
    </row>
    <row r="23" spans="2:9" x14ac:dyDescent="0.2">
      <c r="B23" s="279"/>
      <c r="C23" s="222"/>
      <c r="D23" s="223"/>
      <c r="E23" s="223"/>
      <c r="F23" s="232"/>
      <c r="G23" s="462"/>
      <c r="H23" s="178" t="str">
        <f t="shared" si="0"/>
        <v/>
      </c>
      <c r="I23" s="16"/>
    </row>
    <row r="24" spans="2:9" x14ac:dyDescent="0.2">
      <c r="B24" s="221" t="s">
        <v>505</v>
      </c>
      <c r="C24" s="222" t="s">
        <v>504</v>
      </c>
      <c r="D24" s="228" t="s">
        <v>486</v>
      </c>
      <c r="E24" s="223"/>
      <c r="F24" s="232">
        <v>1</v>
      </c>
      <c r="G24" s="461"/>
      <c r="H24" s="178">
        <f t="shared" si="0"/>
        <v>0</v>
      </c>
      <c r="I24" s="16"/>
    </row>
    <row r="25" spans="2:9" x14ac:dyDescent="0.2">
      <c r="B25" s="279"/>
      <c r="C25" s="222"/>
      <c r="D25" s="223"/>
      <c r="E25" s="223"/>
      <c r="F25" s="232"/>
      <c r="G25" s="218"/>
      <c r="H25" s="178" t="str">
        <f t="shared" si="0"/>
        <v/>
      </c>
      <c r="I25" s="16"/>
    </row>
    <row r="26" spans="2:9" ht="25.5" x14ac:dyDescent="0.2">
      <c r="B26" s="221" t="s">
        <v>503</v>
      </c>
      <c r="C26" s="222" t="s">
        <v>502</v>
      </c>
      <c r="D26" s="228" t="s">
        <v>39</v>
      </c>
      <c r="E26" s="223"/>
      <c r="F26" s="232">
        <v>1</v>
      </c>
      <c r="G26" s="463"/>
      <c r="H26" s="178">
        <f>G26*H24</f>
        <v>0</v>
      </c>
      <c r="I26" s="16"/>
    </row>
    <row r="27" spans="2:9" x14ac:dyDescent="0.2">
      <c r="B27" s="279"/>
      <c r="C27" s="222"/>
      <c r="D27" s="223"/>
      <c r="E27" s="223"/>
      <c r="F27" s="187"/>
      <c r="G27" s="464"/>
      <c r="H27" s="178" t="str">
        <f t="shared" si="0"/>
        <v/>
      </c>
      <c r="I27" s="16"/>
    </row>
    <row r="28" spans="2:9" ht="25.5" x14ac:dyDescent="0.2">
      <c r="B28" s="221" t="s">
        <v>501</v>
      </c>
      <c r="C28" s="222" t="s">
        <v>500</v>
      </c>
      <c r="D28" s="228" t="s">
        <v>443</v>
      </c>
      <c r="E28" s="223"/>
      <c r="F28" s="187">
        <v>250</v>
      </c>
      <c r="G28" s="457"/>
      <c r="H28" s="178">
        <f t="shared" si="0"/>
        <v>0</v>
      </c>
      <c r="I28" s="47"/>
    </row>
    <row r="29" spans="2:9" x14ac:dyDescent="0.2">
      <c r="B29" s="279"/>
      <c r="C29" s="222"/>
      <c r="D29" s="223"/>
      <c r="E29" s="223"/>
      <c r="F29" s="187"/>
      <c r="G29" s="464"/>
      <c r="H29" s="178" t="str">
        <f t="shared" si="0"/>
        <v/>
      </c>
      <c r="I29" s="16"/>
    </row>
    <row r="30" spans="2:9" x14ac:dyDescent="0.2">
      <c r="B30" s="221" t="s">
        <v>499</v>
      </c>
      <c r="C30" s="222" t="s">
        <v>498</v>
      </c>
      <c r="D30" s="228" t="s">
        <v>12</v>
      </c>
      <c r="E30" s="223"/>
      <c r="F30" s="228">
        <v>1</v>
      </c>
      <c r="G30" s="457"/>
      <c r="H30" s="178">
        <f t="shared" si="0"/>
        <v>0</v>
      </c>
      <c r="I30" s="16"/>
    </row>
    <row r="31" spans="2:9" x14ac:dyDescent="0.2">
      <c r="B31" s="279"/>
      <c r="C31" s="222"/>
      <c r="D31" s="223"/>
      <c r="E31" s="223"/>
      <c r="F31" s="228"/>
      <c r="G31" s="457"/>
      <c r="H31" s="178" t="str">
        <f t="shared" si="0"/>
        <v/>
      </c>
      <c r="I31" s="16"/>
    </row>
    <row r="32" spans="2:9" x14ac:dyDescent="0.2">
      <c r="B32" s="221"/>
      <c r="C32" s="222"/>
      <c r="D32" s="228"/>
      <c r="E32" s="280"/>
      <c r="F32" s="232"/>
      <c r="G32" s="465"/>
      <c r="H32" s="178"/>
    </row>
    <row r="33" spans="2:8" x14ac:dyDescent="0.2">
      <c r="B33" s="221"/>
      <c r="C33" s="222"/>
      <c r="D33" s="228"/>
      <c r="E33" s="280"/>
      <c r="F33" s="232"/>
      <c r="G33" s="465"/>
      <c r="H33" s="178"/>
    </row>
    <row r="34" spans="2:8" x14ac:dyDescent="0.2">
      <c r="B34" s="221"/>
      <c r="C34" s="222"/>
      <c r="D34" s="228"/>
      <c r="E34" s="280"/>
      <c r="F34" s="232"/>
      <c r="G34" s="465"/>
      <c r="H34" s="178"/>
    </row>
    <row r="35" spans="2:8" x14ac:dyDescent="0.2">
      <c r="B35" s="221"/>
      <c r="C35" s="222"/>
      <c r="D35" s="228"/>
      <c r="E35" s="280"/>
      <c r="F35" s="232"/>
      <c r="G35" s="465"/>
      <c r="H35" s="178"/>
    </row>
    <row r="36" spans="2:8" x14ac:dyDescent="0.2">
      <c r="B36" s="221"/>
      <c r="C36" s="222"/>
      <c r="D36" s="228"/>
      <c r="E36" s="280"/>
      <c r="F36" s="232"/>
      <c r="G36" s="465"/>
      <c r="H36" s="178"/>
    </row>
    <row r="37" spans="2:8" x14ac:dyDescent="0.2">
      <c r="B37" s="221"/>
      <c r="C37" s="222"/>
      <c r="D37" s="228"/>
      <c r="E37" s="280"/>
      <c r="F37" s="232"/>
      <c r="G37" s="465"/>
      <c r="H37" s="178"/>
    </row>
    <row r="38" spans="2:8" x14ac:dyDescent="0.2">
      <c r="B38" s="221"/>
      <c r="C38" s="222"/>
      <c r="D38" s="228"/>
      <c r="E38" s="280"/>
      <c r="F38" s="232"/>
      <c r="G38" s="465"/>
      <c r="H38" s="178"/>
    </row>
    <row r="39" spans="2:8" x14ac:dyDescent="0.2">
      <c r="B39" s="221"/>
      <c r="C39" s="222"/>
      <c r="D39" s="228"/>
      <c r="E39" s="280"/>
      <c r="F39" s="232"/>
      <c r="G39" s="465"/>
      <c r="H39" s="178"/>
    </row>
    <row r="40" spans="2:8" x14ac:dyDescent="0.2">
      <c r="B40" s="221"/>
      <c r="C40" s="222"/>
      <c r="D40" s="228"/>
      <c r="E40" s="280"/>
      <c r="F40" s="232"/>
      <c r="G40" s="465"/>
      <c r="H40" s="178"/>
    </row>
    <row r="41" spans="2:8" x14ac:dyDescent="0.2">
      <c r="B41" s="221"/>
      <c r="C41" s="222"/>
      <c r="D41" s="228"/>
      <c r="E41" s="280"/>
      <c r="F41" s="232"/>
      <c r="G41" s="465"/>
      <c r="H41" s="178"/>
    </row>
    <row r="42" spans="2:8" x14ac:dyDescent="0.2">
      <c r="B42" s="221"/>
      <c r="C42" s="222"/>
      <c r="D42" s="228"/>
      <c r="E42" s="280"/>
      <c r="F42" s="232"/>
      <c r="G42" s="465"/>
      <c r="H42" s="178"/>
    </row>
    <row r="43" spans="2:8" x14ac:dyDescent="0.2">
      <c r="B43" s="221"/>
      <c r="C43" s="222"/>
      <c r="D43" s="228"/>
      <c r="E43" s="280"/>
      <c r="F43" s="232"/>
      <c r="G43" s="465"/>
      <c r="H43" s="178"/>
    </row>
    <row r="44" spans="2:8" x14ac:dyDescent="0.2">
      <c r="B44" s="221"/>
      <c r="C44" s="222"/>
      <c r="D44" s="228"/>
      <c r="E44" s="280"/>
      <c r="F44" s="232"/>
      <c r="G44" s="465"/>
      <c r="H44" s="178"/>
    </row>
    <row r="45" spans="2:8" x14ac:dyDescent="0.2">
      <c r="B45" s="221"/>
      <c r="C45" s="222"/>
      <c r="D45" s="228"/>
      <c r="E45" s="280"/>
      <c r="F45" s="232"/>
      <c r="G45" s="465"/>
      <c r="H45" s="178"/>
    </row>
    <row r="46" spans="2:8" x14ac:dyDescent="0.2">
      <c r="B46" s="221"/>
      <c r="C46" s="222"/>
      <c r="D46" s="228"/>
      <c r="E46" s="280"/>
      <c r="F46" s="232"/>
      <c r="G46" s="465"/>
      <c r="H46" s="178"/>
    </row>
    <row r="47" spans="2:8" x14ac:dyDescent="0.2">
      <c r="B47" s="221"/>
      <c r="C47" s="222"/>
      <c r="D47" s="228"/>
      <c r="E47" s="280"/>
      <c r="F47" s="232"/>
      <c r="G47" s="465"/>
      <c r="H47" s="178"/>
    </row>
    <row r="48" spans="2:8" x14ac:dyDescent="0.2">
      <c r="B48" s="221"/>
      <c r="C48" s="222"/>
      <c r="D48" s="228"/>
      <c r="E48" s="280"/>
      <c r="F48" s="232"/>
      <c r="G48" s="465"/>
      <c r="H48" s="178"/>
    </row>
    <row r="49" spans="2:9" x14ac:dyDescent="0.2">
      <c r="B49" s="221"/>
      <c r="C49" s="222"/>
      <c r="D49" s="228"/>
      <c r="E49" s="280"/>
      <c r="F49" s="232"/>
      <c r="G49" s="465"/>
      <c r="H49" s="178"/>
    </row>
    <row r="50" spans="2:9" x14ac:dyDescent="0.2">
      <c r="B50" s="221"/>
      <c r="C50" s="222"/>
      <c r="D50" s="228"/>
      <c r="E50" s="280"/>
      <c r="F50" s="232"/>
      <c r="G50" s="465"/>
      <c r="H50" s="178"/>
    </row>
    <row r="51" spans="2:9" x14ac:dyDescent="0.2">
      <c r="B51" s="221"/>
      <c r="C51" s="222"/>
      <c r="D51" s="228"/>
      <c r="E51" s="280"/>
      <c r="F51" s="232"/>
      <c r="G51" s="465"/>
      <c r="H51" s="178"/>
    </row>
    <row r="52" spans="2:9" x14ac:dyDescent="0.2">
      <c r="B52" s="221"/>
      <c r="C52" s="222"/>
      <c r="D52" s="228"/>
      <c r="E52" s="280"/>
      <c r="F52" s="232"/>
      <c r="G52" s="465"/>
      <c r="H52" s="178"/>
    </row>
    <row r="53" spans="2:9" x14ac:dyDescent="0.2">
      <c r="B53" s="221"/>
      <c r="C53" s="222"/>
      <c r="D53" s="228"/>
      <c r="E53" s="280"/>
      <c r="F53" s="232"/>
      <c r="G53" s="465"/>
      <c r="H53" s="178"/>
    </row>
    <row r="54" spans="2:9" x14ac:dyDescent="0.2">
      <c r="B54" s="221"/>
      <c r="C54" s="222"/>
      <c r="D54" s="228"/>
      <c r="E54" s="280"/>
      <c r="F54" s="232"/>
      <c r="G54" s="465"/>
      <c r="H54" s="178"/>
    </row>
    <row r="55" spans="2:9" x14ac:dyDescent="0.2">
      <c r="B55" s="221"/>
      <c r="C55" s="222"/>
      <c r="D55" s="228"/>
      <c r="E55" s="280"/>
      <c r="F55" s="232"/>
      <c r="G55" s="465"/>
      <c r="H55" s="178"/>
    </row>
    <row r="56" spans="2:9" x14ac:dyDescent="0.2">
      <c r="B56" s="221"/>
      <c r="C56" s="222"/>
      <c r="D56" s="228"/>
      <c r="E56" s="280"/>
      <c r="F56" s="232"/>
      <c r="G56" s="465"/>
      <c r="H56" s="178"/>
    </row>
    <row r="57" spans="2:9" x14ac:dyDescent="0.2">
      <c r="B57" s="221"/>
      <c r="C57" s="222"/>
      <c r="D57" s="228"/>
      <c r="E57" s="280"/>
      <c r="F57" s="232"/>
      <c r="G57" s="465"/>
      <c r="H57" s="178"/>
    </row>
    <row r="58" spans="2:9" x14ac:dyDescent="0.2">
      <c r="B58" s="221"/>
      <c r="C58" s="222"/>
      <c r="D58" s="228"/>
      <c r="E58" s="280"/>
      <c r="F58" s="232"/>
      <c r="G58" s="465"/>
      <c r="H58" s="178"/>
    </row>
    <row r="59" spans="2:9" x14ac:dyDescent="0.2">
      <c r="B59" s="221"/>
      <c r="C59" s="222"/>
      <c r="D59" s="228"/>
      <c r="E59" s="280"/>
      <c r="F59" s="232"/>
      <c r="G59" s="465"/>
      <c r="H59" s="178"/>
    </row>
    <row r="60" spans="2:9" s="22" customFormat="1" ht="24.95" customHeight="1" x14ac:dyDescent="0.2">
      <c r="B60" s="276" t="str">
        <f>$B$10</f>
        <v>C2.1</v>
      </c>
      <c r="C60" s="240" t="s">
        <v>655</v>
      </c>
      <c r="D60" s="241"/>
      <c r="E60" s="241"/>
      <c r="F60" s="242"/>
      <c r="G60" s="454"/>
      <c r="H60" s="455">
        <f>SUM(H10:H59)</f>
        <v>0</v>
      </c>
      <c r="I60" s="26"/>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81" firstPageNumber="31" fitToHeight="0" orientation="portrait" cellComments="asDisplayed" useFirstPageNumber="1" r:id="rId1"/>
  <headerFooter alignWithMargins="0">
    <oddHeader xml:space="preserve">&amp;R&amp;"Arial,Bold Italic"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D892-DDC2-4131-B915-F4D1DA869712}">
  <sheetPr codeName="Sheet8">
    <tabColor rgb="FFFF0000"/>
  </sheetPr>
  <dimension ref="B1:I71"/>
  <sheetViews>
    <sheetView topLeftCell="A4" zoomScale="70" zoomScaleNormal="70" zoomScaleSheetLayoutView="85" zoomScalePageLayoutView="125" workbookViewId="0">
      <selection activeCell="J19" sqref="J19"/>
    </sheetView>
  </sheetViews>
  <sheetFormatPr defaultColWidth="6.85546875" defaultRowHeight="12.75" x14ac:dyDescent="0.2"/>
  <cols>
    <col min="1" max="1" width="0.85546875" style="1" customWidth="1"/>
    <col min="2" max="2" width="11.7109375" style="267" customWidth="1"/>
    <col min="3" max="3" width="45.7109375" style="247" customWidth="1"/>
    <col min="4" max="4" width="13.7109375" style="248" customWidth="1"/>
    <col min="5" max="5" width="5.7109375" style="248" hidden="1" customWidth="1"/>
    <col min="6" max="6" width="15.7109375" style="248" customWidth="1"/>
    <col min="7" max="7" width="15.7109375" style="1" customWidth="1"/>
    <col min="8" max="8" width="15.7109375" style="4" customWidth="1"/>
    <col min="9" max="9" width="0.85546875" style="4" customWidth="1"/>
    <col min="10" max="16384" width="6.85546875" style="1"/>
  </cols>
  <sheetData>
    <row r="1" spans="2:9" x14ac:dyDescent="0.2">
      <c r="B1" s="253" t="str">
        <f>Client1</f>
        <v>Province of KwaZulu-Natal</v>
      </c>
      <c r="C1" s="254"/>
      <c r="D1" s="255"/>
      <c r="E1" s="255"/>
      <c r="F1" s="505" t="str">
        <f>"Contract No. "&amp;ContractNo</f>
        <v>Contract No. ZNB1250/00000/00/PMC/INF/21/T</v>
      </c>
      <c r="G1" s="505"/>
      <c r="H1" s="505"/>
    </row>
    <row r="2" spans="2:9" x14ac:dyDescent="0.2">
      <c r="B2" s="256" t="str">
        <f>Client2</f>
        <v>Department of Transport</v>
      </c>
      <c r="C2" s="254"/>
      <c r="D2" s="255"/>
      <c r="E2" s="255"/>
      <c r="F2" s="255"/>
      <c r="G2" s="257"/>
      <c r="H2" s="258"/>
    </row>
    <row r="3" spans="2:9" x14ac:dyDescent="0.2">
      <c r="B3" s="259"/>
      <c r="C3" s="259"/>
      <c r="D3" s="260"/>
      <c r="E3" s="260"/>
      <c r="F3" s="260"/>
      <c r="G3" s="261"/>
      <c r="H3" s="262"/>
    </row>
    <row r="4" spans="2:9" x14ac:dyDescent="0.2">
      <c r="B4" s="500" t="s">
        <v>1054</v>
      </c>
      <c r="C4" s="501"/>
      <c r="D4" s="501"/>
      <c r="E4" s="501"/>
      <c r="F4" s="501"/>
      <c r="G4" s="501"/>
      <c r="H4" s="497" t="str">
        <f>"CHAPTER "&amp;B10</f>
        <v>CHAPTER C3.1</v>
      </c>
      <c r="I4" s="5"/>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498"/>
      <c r="I5" s="6"/>
    </row>
    <row r="6" spans="2:9" ht="12.75" customHeight="1" x14ac:dyDescent="0.2">
      <c r="B6" s="493"/>
      <c r="C6" s="494"/>
      <c r="D6" s="494"/>
      <c r="E6" s="494"/>
      <c r="F6" s="494"/>
      <c r="G6" s="494"/>
      <c r="H6" s="498"/>
      <c r="I6" s="6"/>
    </row>
    <row r="7" spans="2:9" ht="7.5" customHeight="1" x14ac:dyDescent="0.2">
      <c r="B7" s="495"/>
      <c r="C7" s="496"/>
      <c r="D7" s="496"/>
      <c r="E7" s="496"/>
      <c r="F7" s="496"/>
      <c r="G7" s="496"/>
      <c r="H7" s="499"/>
      <c r="I7" s="6"/>
    </row>
    <row r="8" spans="2:9" s="7" customFormat="1" ht="24.95" customHeight="1" x14ac:dyDescent="0.2">
      <c r="B8" s="263" t="s">
        <v>0</v>
      </c>
      <c r="C8" s="220" t="s">
        <v>1</v>
      </c>
      <c r="D8" s="220" t="s">
        <v>2</v>
      </c>
      <c r="E8" s="220" t="s">
        <v>9</v>
      </c>
      <c r="F8" s="220" t="s">
        <v>3</v>
      </c>
      <c r="G8" s="182" t="s">
        <v>4</v>
      </c>
      <c r="H8" s="182" t="s">
        <v>5</v>
      </c>
      <c r="I8" s="10"/>
    </row>
    <row r="9" spans="2:9" x14ac:dyDescent="0.2">
      <c r="B9" s="221"/>
      <c r="C9" s="222"/>
      <c r="D9" s="223"/>
      <c r="E9" s="223"/>
      <c r="F9" s="223"/>
      <c r="G9" s="286"/>
      <c r="H9" s="274" t="str">
        <f t="shared" ref="H9:H47" si="0">IF(D9="","",F9*G9)</f>
        <v/>
      </c>
      <c r="I9" s="16"/>
    </row>
    <row r="10" spans="2:9" x14ac:dyDescent="0.2">
      <c r="B10" s="226" t="s">
        <v>410</v>
      </c>
      <c r="C10" s="227" t="s">
        <v>409</v>
      </c>
      <c r="D10" s="223"/>
      <c r="E10" s="223"/>
      <c r="F10" s="223"/>
      <c r="G10" s="286"/>
      <c r="H10" s="274" t="str">
        <f t="shared" si="0"/>
        <v/>
      </c>
      <c r="I10" s="16"/>
    </row>
    <row r="11" spans="2:9" x14ac:dyDescent="0.2">
      <c r="B11" s="221"/>
      <c r="C11" s="222"/>
      <c r="D11" s="223"/>
      <c r="E11" s="223"/>
      <c r="F11" s="223"/>
      <c r="G11" s="286"/>
      <c r="H11" s="274" t="str">
        <f t="shared" si="0"/>
        <v/>
      </c>
      <c r="I11" s="16"/>
    </row>
    <row r="12" spans="2:9" x14ac:dyDescent="0.2">
      <c r="B12" s="279" t="s">
        <v>408</v>
      </c>
      <c r="C12" s="222" t="s">
        <v>407</v>
      </c>
      <c r="D12" s="223"/>
      <c r="E12" s="223"/>
      <c r="F12" s="223"/>
      <c r="G12" s="286"/>
      <c r="H12" s="274" t="str">
        <f t="shared" si="0"/>
        <v/>
      </c>
      <c r="I12" s="16"/>
    </row>
    <row r="13" spans="2:9" x14ac:dyDescent="0.2">
      <c r="B13" s="279"/>
      <c r="C13" s="222"/>
      <c r="D13" s="223"/>
      <c r="E13" s="223"/>
      <c r="F13" s="223"/>
      <c r="G13" s="177"/>
      <c r="H13" s="178" t="str">
        <f t="shared" si="0"/>
        <v/>
      </c>
      <c r="I13" s="16"/>
    </row>
    <row r="14" spans="2:9" ht="38.25" x14ac:dyDescent="0.2">
      <c r="B14" s="221" t="s">
        <v>406</v>
      </c>
      <c r="C14" s="222" t="s">
        <v>405</v>
      </c>
      <c r="D14" s="228"/>
      <c r="E14" s="228"/>
      <c r="F14" s="187"/>
      <c r="G14" s="178"/>
      <c r="H14" s="178" t="str">
        <f t="shared" si="0"/>
        <v/>
      </c>
      <c r="I14" s="47"/>
    </row>
    <row r="15" spans="2:9" x14ac:dyDescent="0.2">
      <c r="B15" s="279"/>
      <c r="C15" s="222"/>
      <c r="D15" s="223"/>
      <c r="E15" s="223"/>
      <c r="F15" s="232"/>
      <c r="G15" s="178"/>
      <c r="H15" s="178" t="str">
        <f t="shared" si="0"/>
        <v/>
      </c>
      <c r="I15" s="16"/>
    </row>
    <row r="16" spans="2:9" ht="14.25" x14ac:dyDescent="0.2">
      <c r="B16" s="279" t="s">
        <v>54</v>
      </c>
      <c r="C16" s="222" t="s">
        <v>394</v>
      </c>
      <c r="D16" s="228" t="s">
        <v>34</v>
      </c>
      <c r="E16" s="223"/>
      <c r="F16" s="232">
        <v>268</v>
      </c>
      <c r="G16" s="178"/>
      <c r="H16" s="178">
        <f t="shared" si="0"/>
        <v>0</v>
      </c>
      <c r="I16" s="16"/>
    </row>
    <row r="17" spans="2:9" x14ac:dyDescent="0.2">
      <c r="B17" s="279"/>
      <c r="C17" s="222"/>
      <c r="D17" s="223"/>
      <c r="E17" s="223"/>
      <c r="F17" s="187" t="s">
        <v>731</v>
      </c>
      <c r="G17" s="178"/>
      <c r="H17" s="178" t="str">
        <f t="shared" si="0"/>
        <v/>
      </c>
      <c r="I17" s="48"/>
    </row>
    <row r="18" spans="2:9" x14ac:dyDescent="0.2">
      <c r="B18" s="279"/>
      <c r="C18" s="269"/>
      <c r="D18" s="280"/>
      <c r="E18" s="280"/>
      <c r="F18" s="232"/>
      <c r="G18" s="178"/>
      <c r="H18" s="178" t="str">
        <f t="shared" si="0"/>
        <v/>
      </c>
      <c r="I18" s="49"/>
    </row>
    <row r="19" spans="2:9" ht="25.5" x14ac:dyDescent="0.2">
      <c r="B19" s="279" t="s">
        <v>404</v>
      </c>
      <c r="C19" s="235" t="s">
        <v>403</v>
      </c>
      <c r="D19" s="228" t="s">
        <v>34</v>
      </c>
      <c r="E19" s="280"/>
      <c r="F19" s="232">
        <v>55</v>
      </c>
      <c r="G19" s="178"/>
      <c r="H19" s="178">
        <f t="shared" si="0"/>
        <v>0</v>
      </c>
      <c r="I19" s="49"/>
    </row>
    <row r="20" spans="2:9" x14ac:dyDescent="0.2">
      <c r="B20" s="279"/>
      <c r="C20" s="269"/>
      <c r="D20" s="280"/>
      <c r="E20" s="280"/>
      <c r="F20" s="232"/>
      <c r="G20" s="178"/>
      <c r="H20" s="178" t="str">
        <f t="shared" si="0"/>
        <v/>
      </c>
      <c r="I20" s="49"/>
    </row>
    <row r="21" spans="2:9" ht="38.25" x14ac:dyDescent="0.2">
      <c r="B21" s="279" t="s">
        <v>402</v>
      </c>
      <c r="C21" s="222" t="s">
        <v>401</v>
      </c>
      <c r="D21" s="228" t="s">
        <v>34</v>
      </c>
      <c r="E21" s="223"/>
      <c r="F21" s="232">
        <v>263</v>
      </c>
      <c r="G21" s="178"/>
      <c r="H21" s="178">
        <f t="shared" si="0"/>
        <v>0</v>
      </c>
      <c r="I21" s="47"/>
    </row>
    <row r="22" spans="2:9" x14ac:dyDescent="0.2">
      <c r="B22" s="279"/>
      <c r="C22" s="222"/>
      <c r="D22" s="223"/>
      <c r="E22" s="223"/>
      <c r="F22" s="232"/>
      <c r="G22" s="178"/>
      <c r="H22" s="178" t="str">
        <f t="shared" si="0"/>
        <v/>
      </c>
      <c r="I22" s="16"/>
    </row>
    <row r="23" spans="2:9" ht="38.25" x14ac:dyDescent="0.2">
      <c r="B23" s="279" t="s">
        <v>400</v>
      </c>
      <c r="C23" s="222" t="s">
        <v>399</v>
      </c>
      <c r="D23" s="228" t="s">
        <v>34</v>
      </c>
      <c r="E23" s="223"/>
      <c r="F23" s="232">
        <v>55</v>
      </c>
      <c r="G23" s="178"/>
      <c r="H23" s="178">
        <f t="shared" si="0"/>
        <v>0</v>
      </c>
      <c r="I23" s="16"/>
    </row>
    <row r="24" spans="2:9" x14ac:dyDescent="0.2">
      <c r="B24" s="279"/>
      <c r="C24" s="222"/>
      <c r="D24" s="223"/>
      <c r="E24" s="223"/>
      <c r="F24" s="232"/>
      <c r="G24" s="178"/>
      <c r="H24" s="178" t="str">
        <f t="shared" si="0"/>
        <v/>
      </c>
      <c r="I24" s="16"/>
    </row>
    <row r="25" spans="2:9" ht="25.5" x14ac:dyDescent="0.2">
      <c r="B25" s="279" t="s">
        <v>398</v>
      </c>
      <c r="C25" s="222" t="s">
        <v>397</v>
      </c>
      <c r="D25" s="223"/>
      <c r="E25" s="223"/>
      <c r="F25" s="232"/>
      <c r="G25" s="178"/>
      <c r="H25" s="178" t="str">
        <f t="shared" si="0"/>
        <v/>
      </c>
      <c r="I25" s="16"/>
    </row>
    <row r="26" spans="2:9" x14ac:dyDescent="0.2">
      <c r="B26" s="279"/>
      <c r="C26" s="235"/>
      <c r="D26" s="280"/>
      <c r="E26" s="280"/>
      <c r="F26" s="232"/>
      <c r="G26" s="178"/>
      <c r="H26" s="178" t="str">
        <f t="shared" si="0"/>
        <v/>
      </c>
      <c r="I26" s="16"/>
    </row>
    <row r="27" spans="2:9" ht="25.5" x14ac:dyDescent="0.2">
      <c r="B27" s="279" t="s">
        <v>396</v>
      </c>
      <c r="C27" s="281" t="s">
        <v>395</v>
      </c>
      <c r="D27" s="223"/>
      <c r="E27" s="223"/>
      <c r="F27" s="232"/>
      <c r="G27" s="178"/>
      <c r="H27" s="178" t="str">
        <f t="shared" si="0"/>
        <v/>
      </c>
      <c r="I27" s="16"/>
    </row>
    <row r="28" spans="2:9" x14ac:dyDescent="0.2">
      <c r="B28" s="279"/>
      <c r="C28" s="235"/>
      <c r="D28" s="280"/>
      <c r="E28" s="280"/>
      <c r="F28" s="232"/>
      <c r="G28" s="178"/>
      <c r="H28" s="178" t="str">
        <f t="shared" si="0"/>
        <v/>
      </c>
      <c r="I28" s="16"/>
    </row>
    <row r="29" spans="2:9" ht="14.25" x14ac:dyDescent="0.2">
      <c r="B29" s="279" t="s">
        <v>54</v>
      </c>
      <c r="C29" s="269" t="s">
        <v>394</v>
      </c>
      <c r="D29" s="228" t="s">
        <v>34</v>
      </c>
      <c r="E29" s="280"/>
      <c r="F29" s="232">
        <v>212</v>
      </c>
      <c r="G29" s="178"/>
      <c r="H29" s="178">
        <f t="shared" si="0"/>
        <v>0</v>
      </c>
      <c r="I29" s="16"/>
    </row>
    <row r="30" spans="2:9" x14ac:dyDescent="0.2">
      <c r="B30" s="279"/>
      <c r="C30" s="235"/>
      <c r="D30" s="280"/>
      <c r="E30" s="280"/>
      <c r="F30" s="232"/>
      <c r="G30" s="178"/>
      <c r="H30" s="178" t="str">
        <f t="shared" si="0"/>
        <v/>
      </c>
      <c r="I30" s="16"/>
    </row>
    <row r="31" spans="2:9" ht="38.25" x14ac:dyDescent="0.2">
      <c r="B31" s="279" t="s">
        <v>392</v>
      </c>
      <c r="C31" s="222" t="s">
        <v>391</v>
      </c>
      <c r="D31" s="228" t="s">
        <v>34</v>
      </c>
      <c r="E31" s="223"/>
      <c r="F31" s="187">
        <v>212</v>
      </c>
      <c r="G31" s="178"/>
      <c r="H31" s="178">
        <f t="shared" si="0"/>
        <v>0</v>
      </c>
      <c r="I31" s="16"/>
    </row>
    <row r="32" spans="2:9" x14ac:dyDescent="0.2">
      <c r="B32" s="279"/>
      <c r="C32" s="222"/>
      <c r="D32" s="223"/>
      <c r="E32" s="223"/>
      <c r="F32" s="232"/>
      <c r="G32" s="178"/>
      <c r="H32" s="178" t="str">
        <f t="shared" si="0"/>
        <v/>
      </c>
      <c r="I32" s="16"/>
    </row>
    <row r="33" spans="2:9" ht="25.5" x14ac:dyDescent="0.2">
      <c r="B33" s="279" t="s">
        <v>390</v>
      </c>
      <c r="C33" s="222" t="s">
        <v>389</v>
      </c>
      <c r="D33" s="228" t="s">
        <v>34</v>
      </c>
      <c r="E33" s="223"/>
      <c r="F33" s="187">
        <v>37</v>
      </c>
      <c r="G33" s="178"/>
      <c r="H33" s="178">
        <f t="shared" si="0"/>
        <v>0</v>
      </c>
      <c r="I33" s="16"/>
    </row>
    <row r="34" spans="2:9" x14ac:dyDescent="0.2">
      <c r="B34" s="221"/>
      <c r="C34" s="222"/>
      <c r="D34" s="228"/>
      <c r="E34" s="223"/>
      <c r="F34" s="232"/>
      <c r="G34" s="178"/>
      <c r="H34" s="178" t="str">
        <f t="shared" si="0"/>
        <v/>
      </c>
      <c r="I34" s="16"/>
    </row>
    <row r="35" spans="2:9" x14ac:dyDescent="0.2">
      <c r="B35" s="279" t="s">
        <v>388</v>
      </c>
      <c r="C35" s="222" t="s">
        <v>387</v>
      </c>
      <c r="D35" s="223"/>
      <c r="E35" s="223"/>
      <c r="F35" s="223"/>
      <c r="G35" s="178"/>
      <c r="H35" s="178" t="str">
        <f t="shared" si="0"/>
        <v/>
      </c>
      <c r="I35" s="16"/>
    </row>
    <row r="36" spans="2:9" x14ac:dyDescent="0.2">
      <c r="B36" s="279"/>
      <c r="C36" s="222"/>
      <c r="D36" s="223"/>
      <c r="E36" s="223"/>
      <c r="F36" s="223"/>
      <c r="G36" s="178"/>
      <c r="H36" s="178" t="str">
        <f t="shared" si="0"/>
        <v/>
      </c>
      <c r="I36" s="16"/>
    </row>
    <row r="37" spans="2:9" ht="25.5" x14ac:dyDescent="0.2">
      <c r="B37" s="279" t="s">
        <v>386</v>
      </c>
      <c r="C37" s="222" t="s">
        <v>385</v>
      </c>
      <c r="D37" s="228" t="s">
        <v>34</v>
      </c>
      <c r="E37" s="223"/>
      <c r="F37" s="228">
        <v>43</v>
      </c>
      <c r="G37" s="178"/>
      <c r="H37" s="178">
        <f t="shared" si="0"/>
        <v>0</v>
      </c>
      <c r="I37" s="16"/>
    </row>
    <row r="38" spans="2:9" x14ac:dyDescent="0.2">
      <c r="B38" s="279"/>
      <c r="C38" s="269"/>
      <c r="D38" s="280"/>
      <c r="E38" s="280"/>
      <c r="F38" s="236"/>
      <c r="G38" s="178"/>
      <c r="H38" s="178" t="str">
        <f t="shared" si="0"/>
        <v/>
      </c>
      <c r="I38" s="16"/>
    </row>
    <row r="39" spans="2:9" ht="14.25" x14ac:dyDescent="0.2">
      <c r="B39" s="279" t="s">
        <v>384</v>
      </c>
      <c r="C39" s="282" t="s">
        <v>383</v>
      </c>
      <c r="D39" s="228" t="s">
        <v>34</v>
      </c>
      <c r="E39" s="223"/>
      <c r="F39" s="228">
        <v>43</v>
      </c>
      <c r="G39" s="178"/>
      <c r="H39" s="178">
        <f t="shared" si="0"/>
        <v>0</v>
      </c>
      <c r="I39" s="16"/>
    </row>
    <row r="40" spans="2:9" x14ac:dyDescent="0.2">
      <c r="B40" s="279"/>
      <c r="C40" s="283"/>
      <c r="D40" s="280"/>
      <c r="E40" s="280"/>
      <c r="F40" s="236"/>
      <c r="G40" s="178"/>
      <c r="H40" s="178" t="str">
        <f t="shared" si="0"/>
        <v/>
      </c>
      <c r="I40" s="16"/>
    </row>
    <row r="41" spans="2:9" x14ac:dyDescent="0.2">
      <c r="B41" s="279" t="s">
        <v>382</v>
      </c>
      <c r="C41" s="222" t="s">
        <v>381</v>
      </c>
      <c r="D41" s="223"/>
      <c r="E41" s="223"/>
      <c r="F41" s="228"/>
      <c r="G41" s="178"/>
      <c r="H41" s="178" t="str">
        <f t="shared" si="0"/>
        <v/>
      </c>
      <c r="I41" s="16"/>
    </row>
    <row r="42" spans="2:9" x14ac:dyDescent="0.2">
      <c r="B42" s="279"/>
      <c r="C42" s="222"/>
      <c r="D42" s="223"/>
      <c r="E42" s="223"/>
      <c r="F42" s="228"/>
      <c r="G42" s="178"/>
      <c r="H42" s="178" t="str">
        <f t="shared" si="0"/>
        <v/>
      </c>
      <c r="I42" s="16"/>
    </row>
    <row r="43" spans="2:9" ht="25.5" x14ac:dyDescent="0.2">
      <c r="B43" s="221" t="s">
        <v>380</v>
      </c>
      <c r="C43" s="222" t="s">
        <v>379</v>
      </c>
      <c r="D43" s="228" t="s">
        <v>34</v>
      </c>
      <c r="E43" s="223"/>
      <c r="F43" s="228">
        <v>100</v>
      </c>
      <c r="G43" s="178"/>
      <c r="H43" s="178">
        <f t="shared" si="0"/>
        <v>0</v>
      </c>
      <c r="I43" s="16"/>
    </row>
    <row r="44" spans="2:9" x14ac:dyDescent="0.2">
      <c r="B44" s="221"/>
      <c r="C44" s="222"/>
      <c r="D44" s="223"/>
      <c r="E44" s="223"/>
      <c r="F44" s="228"/>
      <c r="G44" s="178"/>
      <c r="H44" s="178" t="str">
        <f t="shared" si="0"/>
        <v/>
      </c>
      <c r="I44" s="16"/>
    </row>
    <row r="45" spans="2:9" ht="25.5" x14ac:dyDescent="0.2">
      <c r="B45" s="221" t="s">
        <v>378</v>
      </c>
      <c r="C45" s="222" t="s">
        <v>377</v>
      </c>
      <c r="D45" s="223"/>
      <c r="E45" s="223"/>
      <c r="F45" s="228"/>
      <c r="G45" s="178"/>
      <c r="H45" s="178" t="str">
        <f t="shared" si="0"/>
        <v/>
      </c>
      <c r="I45" s="16"/>
    </row>
    <row r="46" spans="2:9" x14ac:dyDescent="0.2">
      <c r="B46" s="279"/>
      <c r="C46" s="222"/>
      <c r="D46" s="223"/>
      <c r="E46" s="223"/>
      <c r="F46" s="228"/>
      <c r="G46" s="178"/>
      <c r="H46" s="178" t="str">
        <f t="shared" si="0"/>
        <v/>
      </c>
      <c r="I46" s="16"/>
    </row>
    <row r="47" spans="2:9" ht="25.5" x14ac:dyDescent="0.2">
      <c r="B47" s="279" t="s">
        <v>658</v>
      </c>
      <c r="C47" s="222" t="s">
        <v>376</v>
      </c>
      <c r="D47" s="228" t="s">
        <v>34</v>
      </c>
      <c r="E47" s="223"/>
      <c r="F47" s="228">
        <v>43</v>
      </c>
      <c r="G47" s="178"/>
      <c r="H47" s="178">
        <f t="shared" si="0"/>
        <v>0</v>
      </c>
      <c r="I47" s="16"/>
    </row>
    <row r="48" spans="2:9" x14ac:dyDescent="0.2">
      <c r="B48" s="279"/>
      <c r="C48" s="222"/>
      <c r="D48" s="223"/>
      <c r="E48" s="223"/>
      <c r="F48" s="187"/>
      <c r="G48" s="178"/>
      <c r="H48" s="178"/>
      <c r="I48" s="16"/>
    </row>
    <row r="49" spans="2:9" ht="25.5" x14ac:dyDescent="0.2">
      <c r="B49" s="279" t="s">
        <v>375</v>
      </c>
      <c r="C49" s="222" t="s">
        <v>374</v>
      </c>
      <c r="D49" s="223"/>
      <c r="E49" s="223"/>
      <c r="F49" s="187"/>
      <c r="G49" s="178"/>
      <c r="H49" s="178" t="str">
        <f t="shared" ref="H49:H66" si="1">IF(D49="","",F49*G49)</f>
        <v/>
      </c>
      <c r="I49" s="16"/>
    </row>
    <row r="50" spans="2:9" x14ac:dyDescent="0.2">
      <c r="B50" s="279"/>
      <c r="C50" s="235"/>
      <c r="D50" s="280"/>
      <c r="E50" s="280"/>
      <c r="F50" s="187"/>
      <c r="G50" s="178"/>
      <c r="H50" s="178" t="str">
        <f t="shared" si="1"/>
        <v/>
      </c>
      <c r="I50" s="16"/>
    </row>
    <row r="51" spans="2:9" ht="25.5" x14ac:dyDescent="0.2">
      <c r="B51" s="279" t="s">
        <v>373</v>
      </c>
      <c r="C51" s="235" t="s">
        <v>732</v>
      </c>
      <c r="D51" s="228" t="s">
        <v>34</v>
      </c>
      <c r="E51" s="280"/>
      <c r="F51" s="187">
        <v>45</v>
      </c>
      <c r="G51" s="178"/>
      <c r="H51" s="178">
        <f t="shared" si="1"/>
        <v>0</v>
      </c>
      <c r="I51" s="16"/>
    </row>
    <row r="52" spans="2:9" x14ac:dyDescent="0.2">
      <c r="B52" s="279"/>
      <c r="C52" s="235"/>
      <c r="D52" s="280"/>
      <c r="E52" s="280"/>
      <c r="F52" s="187"/>
      <c r="G52" s="178"/>
      <c r="H52" s="178" t="str">
        <f t="shared" si="1"/>
        <v/>
      </c>
      <c r="I52" s="16"/>
    </row>
    <row r="53" spans="2:9" x14ac:dyDescent="0.2">
      <c r="B53" s="279" t="s">
        <v>372</v>
      </c>
      <c r="C53" s="269" t="s">
        <v>371</v>
      </c>
      <c r="D53" s="280"/>
      <c r="E53" s="280"/>
      <c r="F53" s="187"/>
      <c r="G53" s="178"/>
      <c r="H53" s="178" t="str">
        <f t="shared" si="1"/>
        <v/>
      </c>
      <c r="I53" s="16"/>
    </row>
    <row r="54" spans="2:9" x14ac:dyDescent="0.2">
      <c r="B54" s="279"/>
      <c r="C54" s="222"/>
      <c r="D54" s="223"/>
      <c r="E54" s="223"/>
      <c r="F54" s="187"/>
      <c r="G54" s="178"/>
      <c r="H54" s="178" t="str">
        <f t="shared" si="1"/>
        <v/>
      </c>
      <c r="I54" s="16"/>
    </row>
    <row r="55" spans="2:9" ht="25.5" x14ac:dyDescent="0.2">
      <c r="B55" s="279" t="s">
        <v>370</v>
      </c>
      <c r="C55" s="222" t="s">
        <v>733</v>
      </c>
      <c r="D55" s="228" t="s">
        <v>34</v>
      </c>
      <c r="E55" s="223"/>
      <c r="F55" s="187">
        <v>531</v>
      </c>
      <c r="G55" s="178"/>
      <c r="H55" s="178">
        <f t="shared" si="1"/>
        <v>0</v>
      </c>
      <c r="I55" s="16"/>
    </row>
    <row r="56" spans="2:9" x14ac:dyDescent="0.2">
      <c r="B56" s="279"/>
      <c r="C56" s="222"/>
      <c r="D56" s="223"/>
      <c r="E56" s="223"/>
      <c r="F56" s="187"/>
      <c r="G56" s="178"/>
      <c r="H56" s="178" t="str">
        <f t="shared" si="1"/>
        <v/>
      </c>
      <c r="I56" s="16"/>
    </row>
    <row r="57" spans="2:9" x14ac:dyDescent="0.2">
      <c r="B57" s="221"/>
      <c r="C57" s="222"/>
      <c r="D57" s="228"/>
      <c r="E57" s="223"/>
      <c r="F57" s="187"/>
      <c r="G57" s="178"/>
      <c r="H57" s="178" t="str">
        <f t="shared" si="1"/>
        <v/>
      </c>
      <c r="I57" s="16"/>
    </row>
    <row r="58" spans="2:9" ht="25.5" x14ac:dyDescent="0.2">
      <c r="B58" s="279" t="s">
        <v>369</v>
      </c>
      <c r="C58" s="222" t="s">
        <v>734</v>
      </c>
      <c r="D58" s="228" t="s">
        <v>86</v>
      </c>
      <c r="E58" s="223"/>
      <c r="F58" s="187">
        <v>690</v>
      </c>
      <c r="G58" s="178"/>
      <c r="H58" s="178">
        <f t="shared" si="1"/>
        <v>0</v>
      </c>
      <c r="I58" s="16"/>
    </row>
    <row r="59" spans="2:9" x14ac:dyDescent="0.2">
      <c r="B59" s="279"/>
      <c r="C59" s="282"/>
      <c r="D59" s="284"/>
      <c r="E59" s="223"/>
      <c r="F59" s="187"/>
      <c r="G59" s="178"/>
      <c r="H59" s="178" t="str">
        <f t="shared" si="1"/>
        <v/>
      </c>
      <c r="I59" s="16"/>
    </row>
    <row r="60" spans="2:9" x14ac:dyDescent="0.2">
      <c r="B60" s="279" t="s">
        <v>368</v>
      </c>
      <c r="C60" s="235" t="s">
        <v>735</v>
      </c>
      <c r="D60" s="223" t="s">
        <v>49</v>
      </c>
      <c r="E60" s="223"/>
      <c r="F60" s="228">
        <v>2</v>
      </c>
      <c r="G60" s="178"/>
      <c r="H60" s="178">
        <f t="shared" si="1"/>
        <v>0</v>
      </c>
      <c r="I60" s="16"/>
    </row>
    <row r="61" spans="2:9" x14ac:dyDescent="0.2">
      <c r="B61" s="279"/>
      <c r="C61" s="222"/>
      <c r="D61" s="223"/>
      <c r="E61" s="223"/>
      <c r="F61" s="228"/>
      <c r="G61" s="178"/>
      <c r="H61" s="178" t="str">
        <f t="shared" si="1"/>
        <v/>
      </c>
      <c r="I61" s="16"/>
    </row>
    <row r="62" spans="2:9" x14ac:dyDescent="0.2">
      <c r="B62" s="221" t="s">
        <v>367</v>
      </c>
      <c r="C62" s="222" t="s">
        <v>736</v>
      </c>
      <c r="D62" s="223" t="s">
        <v>49</v>
      </c>
      <c r="E62" s="223"/>
      <c r="F62" s="228">
        <v>4</v>
      </c>
      <c r="G62" s="178"/>
      <c r="H62" s="178">
        <f t="shared" si="1"/>
        <v>0</v>
      </c>
      <c r="I62" s="16"/>
    </row>
    <row r="63" spans="2:9" x14ac:dyDescent="0.2">
      <c r="B63" s="221"/>
      <c r="C63" s="222"/>
      <c r="D63" s="223"/>
      <c r="E63" s="223"/>
      <c r="F63" s="228"/>
      <c r="G63" s="178"/>
      <c r="H63" s="178" t="str">
        <f t="shared" si="1"/>
        <v/>
      </c>
      <c r="I63" s="16"/>
    </row>
    <row r="64" spans="2:9" x14ac:dyDescent="0.2">
      <c r="B64" s="221" t="s">
        <v>366</v>
      </c>
      <c r="C64" s="222" t="s">
        <v>365</v>
      </c>
      <c r="D64" s="223"/>
      <c r="E64" s="223"/>
      <c r="F64" s="228"/>
      <c r="G64" s="178"/>
      <c r="H64" s="178" t="str">
        <f t="shared" si="1"/>
        <v/>
      </c>
      <c r="I64" s="16"/>
    </row>
    <row r="65" spans="2:9" x14ac:dyDescent="0.2">
      <c r="B65" s="279"/>
      <c r="C65" s="222"/>
      <c r="D65" s="223"/>
      <c r="E65" s="223"/>
      <c r="F65" s="228"/>
      <c r="G65" s="178"/>
      <c r="H65" s="178" t="str">
        <f t="shared" si="1"/>
        <v/>
      </c>
      <c r="I65" s="16"/>
    </row>
    <row r="66" spans="2:9" x14ac:dyDescent="0.2">
      <c r="B66" s="279" t="s">
        <v>364</v>
      </c>
      <c r="C66" s="282" t="s">
        <v>363</v>
      </c>
      <c r="D66" s="223" t="s">
        <v>49</v>
      </c>
      <c r="E66" s="223"/>
      <c r="F66" s="228">
        <v>4</v>
      </c>
      <c r="G66" s="178"/>
      <c r="H66" s="178">
        <f t="shared" si="1"/>
        <v>0</v>
      </c>
      <c r="I66" s="16"/>
    </row>
    <row r="67" spans="2:9" x14ac:dyDescent="0.2">
      <c r="B67" s="279"/>
      <c r="C67" s="222"/>
      <c r="D67" s="223"/>
      <c r="E67" s="223"/>
      <c r="F67" s="187"/>
      <c r="G67" s="178"/>
      <c r="H67" s="178"/>
      <c r="I67" s="16"/>
    </row>
    <row r="68" spans="2:9" x14ac:dyDescent="0.2">
      <c r="B68" s="221" t="s">
        <v>362</v>
      </c>
      <c r="C68" s="222" t="s">
        <v>361</v>
      </c>
      <c r="D68" s="223" t="s">
        <v>49</v>
      </c>
      <c r="E68" s="223"/>
      <c r="F68" s="228">
        <v>11</v>
      </c>
      <c r="G68" s="178"/>
      <c r="H68" s="178">
        <f t="shared" ref="H68:H70" si="2">IF(D68="","",F68*G68)</f>
        <v>0</v>
      </c>
    </row>
    <row r="69" spans="2:9" x14ac:dyDescent="0.2">
      <c r="B69" s="221"/>
      <c r="C69" s="282"/>
      <c r="D69" s="223"/>
      <c r="E69" s="223"/>
      <c r="F69" s="228"/>
      <c r="G69" s="178"/>
      <c r="H69" s="178" t="str">
        <f t="shared" si="2"/>
        <v/>
      </c>
    </row>
    <row r="70" spans="2:9" ht="25.5" x14ac:dyDescent="0.2">
      <c r="B70" s="221" t="s">
        <v>360</v>
      </c>
      <c r="C70" s="222" t="s">
        <v>359</v>
      </c>
      <c r="D70" s="223" t="s">
        <v>49</v>
      </c>
      <c r="E70" s="223"/>
      <c r="F70" s="228">
        <v>2</v>
      </c>
      <c r="G70" s="178"/>
      <c r="H70" s="178">
        <f t="shared" si="2"/>
        <v>0</v>
      </c>
    </row>
    <row r="71" spans="2:9" s="22" customFormat="1" ht="19.5" customHeight="1" x14ac:dyDescent="0.2">
      <c r="B71" s="285" t="str">
        <f>$B$10</f>
        <v>C3.1</v>
      </c>
      <c r="C71" s="240" t="s">
        <v>655</v>
      </c>
      <c r="D71" s="241"/>
      <c r="E71" s="241"/>
      <c r="F71" s="242"/>
      <c r="G71" s="454"/>
      <c r="H71" s="455">
        <f>SUM(H9:H70)</f>
        <v>0</v>
      </c>
      <c r="I71" s="2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66" firstPageNumber="31" orientation="portrait" cellComments="asDisplayed" useFirstPageNumber="1" r:id="rId1"/>
  <headerFooter>
    <oddHeader xml:space="preserve">&amp;R&amp;"Arial,Bold Italic"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D991-9ED8-45D1-9594-871F223ECF3D}">
  <sheetPr codeName="Sheet9">
    <tabColor rgb="FFFF0000"/>
  </sheetPr>
  <dimension ref="A1:J72"/>
  <sheetViews>
    <sheetView topLeftCell="A48" zoomScaleNormal="100" zoomScaleSheetLayoutView="100" workbookViewId="0">
      <selection activeCell="G57" sqref="G57"/>
    </sheetView>
  </sheetViews>
  <sheetFormatPr defaultColWidth="6.85546875" defaultRowHeight="12.75" x14ac:dyDescent="0.2"/>
  <cols>
    <col min="1" max="1" width="0.85546875" style="46" customWidth="1"/>
    <col min="2" max="2" width="11.7109375" style="291" customWidth="1"/>
    <col min="3" max="3" width="45.7109375" style="291" customWidth="1"/>
    <col min="4" max="4" width="13.7109375" style="291" customWidth="1"/>
    <col min="5" max="5" width="5.7109375" style="291" hidden="1" customWidth="1"/>
    <col min="6" max="6" width="15.7109375" style="291" customWidth="1"/>
    <col min="7" max="8" width="15.7109375" style="46" customWidth="1"/>
    <col min="9" max="9" width="0.85546875" style="46" customWidth="1"/>
    <col min="10" max="16384" width="6.85546875" style="46"/>
  </cols>
  <sheetData>
    <row r="1" spans="1:10" x14ac:dyDescent="0.2">
      <c r="A1" s="1"/>
      <c r="B1" s="253" t="str">
        <f>Client1</f>
        <v>Province of KwaZulu-Natal</v>
      </c>
      <c r="C1" s="254"/>
      <c r="D1" s="255"/>
      <c r="E1" s="255"/>
      <c r="F1" s="505" t="str">
        <f>"Contract No. "&amp;ContractNo</f>
        <v>Contract No. ZNB1250/00000/00/PMC/INF/21/T</v>
      </c>
      <c r="G1" s="505"/>
      <c r="H1" s="505"/>
      <c r="I1" s="4"/>
      <c r="J1" s="1"/>
    </row>
    <row r="2" spans="1:10" x14ac:dyDescent="0.2">
      <c r="A2" s="1"/>
      <c r="B2" s="256" t="str">
        <f>Client2</f>
        <v>Department of Transport</v>
      </c>
      <c r="C2" s="254"/>
      <c r="D2" s="255"/>
      <c r="E2" s="255"/>
      <c r="F2" s="255"/>
      <c r="G2" s="257"/>
      <c r="H2" s="258"/>
      <c r="I2" s="4"/>
      <c r="J2" s="1"/>
    </row>
    <row r="3" spans="1:10" x14ac:dyDescent="0.2">
      <c r="A3" s="1"/>
      <c r="B3" s="259"/>
      <c r="C3" s="259"/>
      <c r="D3" s="260"/>
      <c r="E3" s="260"/>
      <c r="F3" s="260"/>
      <c r="G3" s="261"/>
      <c r="H3" s="262"/>
      <c r="I3" s="4"/>
      <c r="J3" s="1"/>
    </row>
    <row r="4" spans="1:10" x14ac:dyDescent="0.2">
      <c r="A4" s="1"/>
      <c r="B4" s="500" t="s">
        <v>1054</v>
      </c>
      <c r="C4" s="501"/>
      <c r="D4" s="501"/>
      <c r="E4" s="501"/>
      <c r="F4" s="501"/>
      <c r="G4" s="501"/>
      <c r="H4" s="497" t="str">
        <f>"CHAPTER "&amp;B10</f>
        <v>CHAPTER C3.2</v>
      </c>
      <c r="I4" s="5"/>
      <c r="J4" s="1"/>
    </row>
    <row r="5" spans="1:10" ht="7.5" customHeight="1" x14ac:dyDescent="0.2">
      <c r="A5" s="1"/>
      <c r="B5" s="493" t="str">
        <f>ContractDescription</f>
        <v>UPGRADE TO KWAMAGODA (NKUKHU) RIVER BRIDGE 2002 OVER KWAMAGODA RIVER ON DISTRTICT ROAD D59 KM 0.108 IN THE PITERMARITZBURG REGION</v>
      </c>
      <c r="C5" s="494"/>
      <c r="D5" s="494"/>
      <c r="E5" s="494"/>
      <c r="F5" s="494"/>
      <c r="G5" s="494"/>
      <c r="H5" s="498"/>
      <c r="I5" s="6"/>
      <c r="J5" s="1"/>
    </row>
    <row r="6" spans="1:10" ht="12.75" customHeight="1" x14ac:dyDescent="0.2">
      <c r="A6" s="1"/>
      <c r="B6" s="493"/>
      <c r="C6" s="494"/>
      <c r="D6" s="494"/>
      <c r="E6" s="494"/>
      <c r="F6" s="494"/>
      <c r="G6" s="494"/>
      <c r="H6" s="498"/>
      <c r="I6" s="6"/>
      <c r="J6" s="1"/>
    </row>
    <row r="7" spans="1:10" ht="7.5" customHeight="1" x14ac:dyDescent="0.2">
      <c r="A7" s="1"/>
      <c r="B7" s="495"/>
      <c r="C7" s="496"/>
      <c r="D7" s="496"/>
      <c r="E7" s="496"/>
      <c r="F7" s="496"/>
      <c r="G7" s="496"/>
      <c r="H7" s="499"/>
      <c r="I7" s="6"/>
      <c r="J7" s="1"/>
    </row>
    <row r="8" spans="1:10" ht="24.95" customHeight="1" x14ac:dyDescent="0.2">
      <c r="A8" s="7"/>
      <c r="B8" s="263" t="s">
        <v>0</v>
      </c>
      <c r="C8" s="220" t="s">
        <v>1</v>
      </c>
      <c r="D8" s="220" t="s">
        <v>2</v>
      </c>
      <c r="E8" s="220" t="s">
        <v>9</v>
      </c>
      <c r="F8" s="220" t="s">
        <v>3</v>
      </c>
      <c r="G8" s="9" t="s">
        <v>4</v>
      </c>
      <c r="H8" s="9" t="s">
        <v>5</v>
      </c>
      <c r="I8" s="10"/>
      <c r="J8" s="7"/>
    </row>
    <row r="9" spans="1:10" x14ac:dyDescent="0.2">
      <c r="A9" s="7"/>
      <c r="B9" s="287"/>
      <c r="C9" s="288"/>
      <c r="D9" s="288"/>
      <c r="E9" s="288"/>
      <c r="F9" s="288"/>
      <c r="G9" s="178"/>
      <c r="H9" s="178" t="str">
        <f t="shared" ref="H9:H71" si="0">IF(D9="","",F9*G9)</f>
        <v/>
      </c>
      <c r="I9" s="94"/>
      <c r="J9" s="7"/>
    </row>
    <row r="10" spans="1:10" x14ac:dyDescent="0.2">
      <c r="A10" s="1"/>
      <c r="B10" s="226" t="s">
        <v>441</v>
      </c>
      <c r="C10" s="227" t="s">
        <v>440</v>
      </c>
      <c r="D10" s="223"/>
      <c r="E10" s="223"/>
      <c r="F10" s="223"/>
      <c r="G10" s="178"/>
      <c r="H10" s="178" t="str">
        <f t="shared" si="0"/>
        <v/>
      </c>
      <c r="I10" s="16"/>
      <c r="J10" s="1"/>
    </row>
    <row r="11" spans="1:10" x14ac:dyDescent="0.2">
      <c r="A11" s="1"/>
      <c r="B11" s="221"/>
      <c r="C11" s="222"/>
      <c r="D11" s="223"/>
      <c r="E11" s="223"/>
      <c r="F11" s="223"/>
      <c r="G11" s="178"/>
      <c r="H11" s="178" t="str">
        <f t="shared" si="0"/>
        <v/>
      </c>
      <c r="I11" s="16"/>
      <c r="J11" s="1"/>
    </row>
    <row r="12" spans="1:10" x14ac:dyDescent="0.2">
      <c r="A12" s="1"/>
      <c r="B12" s="221" t="s">
        <v>439</v>
      </c>
      <c r="C12" s="222" t="s">
        <v>438</v>
      </c>
      <c r="D12" s="223"/>
      <c r="E12" s="223"/>
      <c r="F12" s="228"/>
      <c r="G12" s="178"/>
      <c r="H12" s="178" t="str">
        <f t="shared" si="0"/>
        <v/>
      </c>
      <c r="I12" s="16"/>
      <c r="J12" s="1"/>
    </row>
    <row r="13" spans="1:10" x14ac:dyDescent="0.2">
      <c r="A13" s="1"/>
      <c r="B13" s="221"/>
      <c r="C13" s="222"/>
      <c r="D13" s="223"/>
      <c r="E13" s="223"/>
      <c r="F13" s="228"/>
      <c r="G13" s="178"/>
      <c r="H13" s="178" t="str">
        <f t="shared" si="0"/>
        <v/>
      </c>
      <c r="I13" s="16"/>
      <c r="J13" s="1"/>
    </row>
    <row r="14" spans="1:10" ht="25.5" x14ac:dyDescent="0.2">
      <c r="A14" s="1"/>
      <c r="B14" s="221" t="s">
        <v>437</v>
      </c>
      <c r="C14" s="222" t="s">
        <v>436</v>
      </c>
      <c r="D14" s="228"/>
      <c r="E14" s="228"/>
      <c r="F14" s="187"/>
      <c r="G14" s="178"/>
      <c r="H14" s="178" t="str">
        <f t="shared" si="0"/>
        <v/>
      </c>
      <c r="I14" s="47"/>
      <c r="J14" s="1"/>
    </row>
    <row r="15" spans="1:10" x14ac:dyDescent="0.2">
      <c r="A15" s="1"/>
      <c r="B15" s="221"/>
      <c r="C15" s="222"/>
      <c r="D15" s="223"/>
      <c r="E15" s="223"/>
      <c r="F15" s="187"/>
      <c r="G15" s="178"/>
      <c r="H15" s="178" t="str">
        <f t="shared" si="0"/>
        <v/>
      </c>
      <c r="I15" s="16"/>
      <c r="J15" s="1"/>
    </row>
    <row r="16" spans="1:10" ht="14.25" x14ac:dyDescent="0.2">
      <c r="A16" s="1"/>
      <c r="B16" s="221" t="s">
        <v>54</v>
      </c>
      <c r="C16" s="222" t="s">
        <v>394</v>
      </c>
      <c r="D16" s="228" t="s">
        <v>34</v>
      </c>
      <c r="E16" s="223"/>
      <c r="F16" s="187">
        <v>18</v>
      </c>
      <c r="G16" s="178"/>
      <c r="H16" s="178">
        <f t="shared" si="0"/>
        <v>0</v>
      </c>
      <c r="I16" s="16"/>
      <c r="J16" s="1"/>
    </row>
    <row r="17" spans="1:10" x14ac:dyDescent="0.2">
      <c r="A17" s="1"/>
      <c r="B17" s="221"/>
      <c r="C17" s="222"/>
      <c r="D17" s="223"/>
      <c r="E17" s="223"/>
      <c r="F17" s="187"/>
      <c r="G17" s="178"/>
      <c r="H17" s="178" t="str">
        <f t="shared" si="0"/>
        <v/>
      </c>
      <c r="I17" s="48"/>
      <c r="J17" s="1"/>
    </row>
    <row r="18" spans="1:10" ht="14.25" x14ac:dyDescent="0.2">
      <c r="A18" s="1"/>
      <c r="B18" s="221" t="s">
        <v>56</v>
      </c>
      <c r="C18" s="235" t="s">
        <v>393</v>
      </c>
      <c r="D18" s="228" t="s">
        <v>34</v>
      </c>
      <c r="E18" s="280"/>
      <c r="F18" s="187">
        <v>15</v>
      </c>
      <c r="G18" s="178"/>
      <c r="H18" s="178">
        <f t="shared" si="0"/>
        <v>0</v>
      </c>
      <c r="I18" s="49"/>
      <c r="J18" s="1"/>
    </row>
    <row r="19" spans="1:10" x14ac:dyDescent="0.2">
      <c r="A19" s="1"/>
      <c r="B19" s="221"/>
      <c r="C19" s="269"/>
      <c r="D19" s="280"/>
      <c r="E19" s="280"/>
      <c r="F19" s="187"/>
      <c r="G19" s="178"/>
      <c r="H19" s="178" t="str">
        <f t="shared" si="0"/>
        <v/>
      </c>
      <c r="I19" s="49"/>
      <c r="J19" s="1"/>
    </row>
    <row r="20" spans="1:10" ht="38.25" x14ac:dyDescent="0.2">
      <c r="A20" s="1"/>
      <c r="B20" s="221" t="s">
        <v>435</v>
      </c>
      <c r="C20" s="222" t="s">
        <v>434</v>
      </c>
      <c r="D20" s="228" t="s">
        <v>34</v>
      </c>
      <c r="E20" s="228"/>
      <c r="F20" s="187">
        <v>4</v>
      </c>
      <c r="G20" s="178"/>
      <c r="H20" s="178">
        <f t="shared" si="0"/>
        <v>0</v>
      </c>
      <c r="I20" s="47"/>
      <c r="J20" s="1"/>
    </row>
    <row r="21" spans="1:10" x14ac:dyDescent="0.2">
      <c r="A21" s="1"/>
      <c r="B21" s="221"/>
      <c r="C21" s="222"/>
      <c r="D21" s="223"/>
      <c r="E21" s="223"/>
      <c r="F21" s="187"/>
      <c r="G21" s="178"/>
      <c r="H21" s="178" t="str">
        <f t="shared" si="0"/>
        <v/>
      </c>
      <c r="I21" s="16"/>
      <c r="J21" s="1"/>
    </row>
    <row r="22" spans="1:10" x14ac:dyDescent="0.2">
      <c r="A22" s="1"/>
      <c r="B22" s="221" t="s">
        <v>433</v>
      </c>
      <c r="C22" s="222" t="s">
        <v>432</v>
      </c>
      <c r="D22" s="223"/>
      <c r="E22" s="223"/>
      <c r="F22" s="187"/>
      <c r="G22" s="178"/>
      <c r="H22" s="178" t="str">
        <f t="shared" si="0"/>
        <v/>
      </c>
      <c r="I22" s="16"/>
      <c r="J22" s="1"/>
    </row>
    <row r="23" spans="1:10" x14ac:dyDescent="0.2">
      <c r="A23" s="1"/>
      <c r="B23" s="221"/>
      <c r="C23" s="222"/>
      <c r="D23" s="223"/>
      <c r="E23" s="223"/>
      <c r="F23" s="187"/>
      <c r="G23" s="178"/>
      <c r="H23" s="178" t="str">
        <f t="shared" si="0"/>
        <v/>
      </c>
      <c r="I23" s="16"/>
      <c r="J23" s="1"/>
    </row>
    <row r="24" spans="1:10" ht="14.25" x14ac:dyDescent="0.2">
      <c r="A24" s="1"/>
      <c r="B24" s="221" t="s">
        <v>431</v>
      </c>
      <c r="C24" s="222" t="s">
        <v>430</v>
      </c>
      <c r="D24" s="228" t="s">
        <v>34</v>
      </c>
      <c r="E24" s="223"/>
      <c r="F24" s="187">
        <v>8</v>
      </c>
      <c r="G24" s="178"/>
      <c r="H24" s="178">
        <f t="shared" si="0"/>
        <v>0</v>
      </c>
      <c r="I24" s="47"/>
      <c r="J24" s="1"/>
    </row>
    <row r="25" spans="1:10" x14ac:dyDescent="0.2">
      <c r="A25" s="1"/>
      <c r="B25" s="221"/>
      <c r="C25" s="222"/>
      <c r="D25" s="223"/>
      <c r="E25" s="223"/>
      <c r="F25" s="187"/>
      <c r="G25" s="178"/>
      <c r="H25" s="178" t="str">
        <f t="shared" si="0"/>
        <v/>
      </c>
      <c r="I25" s="16"/>
      <c r="J25" s="1"/>
    </row>
    <row r="26" spans="1:10" x14ac:dyDescent="0.2">
      <c r="A26" s="1"/>
      <c r="B26" s="221" t="s">
        <v>429</v>
      </c>
      <c r="C26" s="282" t="s">
        <v>428</v>
      </c>
      <c r="D26" s="284"/>
      <c r="E26" s="223"/>
      <c r="F26" s="187"/>
      <c r="G26" s="178"/>
      <c r="H26" s="178" t="str">
        <f t="shared" si="0"/>
        <v/>
      </c>
      <c r="I26" s="16"/>
      <c r="J26" s="1"/>
    </row>
    <row r="27" spans="1:10" ht="14.25" x14ac:dyDescent="0.2">
      <c r="A27" s="1"/>
      <c r="B27" s="221" t="s">
        <v>54</v>
      </c>
      <c r="C27" s="222" t="s">
        <v>737</v>
      </c>
      <c r="D27" s="228" t="s">
        <v>34</v>
      </c>
      <c r="E27" s="223"/>
      <c r="F27" s="228">
        <v>23</v>
      </c>
      <c r="G27" s="178"/>
      <c r="H27" s="178">
        <f t="shared" si="0"/>
        <v>0</v>
      </c>
      <c r="I27" s="16"/>
      <c r="J27" s="1"/>
    </row>
    <row r="28" spans="1:10" x14ac:dyDescent="0.2">
      <c r="A28" s="1"/>
      <c r="B28" s="221"/>
      <c r="C28" s="222"/>
      <c r="D28" s="223"/>
      <c r="E28" s="223"/>
      <c r="F28" s="228"/>
      <c r="G28" s="178"/>
      <c r="H28" s="178" t="str">
        <f t="shared" si="0"/>
        <v/>
      </c>
      <c r="I28" s="16"/>
      <c r="J28" s="1"/>
    </row>
    <row r="29" spans="1:10" x14ac:dyDescent="0.2">
      <c r="A29" s="1"/>
      <c r="B29" s="221" t="s">
        <v>427</v>
      </c>
      <c r="C29" s="222" t="s">
        <v>426</v>
      </c>
      <c r="D29" s="223"/>
      <c r="E29" s="223"/>
      <c r="F29" s="228"/>
      <c r="G29" s="178"/>
      <c r="H29" s="178" t="str">
        <f t="shared" si="0"/>
        <v/>
      </c>
      <c r="I29" s="16"/>
      <c r="J29" s="1"/>
    </row>
    <row r="30" spans="1:10" x14ac:dyDescent="0.2">
      <c r="A30" s="1"/>
      <c r="B30" s="221"/>
      <c r="C30" s="222"/>
      <c r="D30" s="223"/>
      <c r="E30" s="223"/>
      <c r="F30" s="228"/>
      <c r="G30" s="178"/>
      <c r="H30" s="178" t="str">
        <f t="shared" si="0"/>
        <v/>
      </c>
      <c r="I30" s="16"/>
      <c r="J30" s="1"/>
    </row>
    <row r="31" spans="1:10" x14ac:dyDescent="0.2">
      <c r="B31" s="221" t="s">
        <v>425</v>
      </c>
      <c r="C31" s="222" t="s">
        <v>1006</v>
      </c>
      <c r="D31" s="228" t="s">
        <v>731</v>
      </c>
      <c r="E31" s="228"/>
      <c r="F31" s="187"/>
      <c r="G31" s="178"/>
      <c r="H31" s="178" t="s">
        <v>731</v>
      </c>
    </row>
    <row r="32" spans="1:10" x14ac:dyDescent="0.2">
      <c r="B32" s="221"/>
      <c r="C32" s="222"/>
      <c r="D32" s="223"/>
      <c r="E32" s="223"/>
      <c r="F32" s="187"/>
      <c r="G32" s="178"/>
      <c r="H32" s="178" t="str">
        <f t="shared" si="0"/>
        <v/>
      </c>
    </row>
    <row r="33" spans="2:8" x14ac:dyDescent="0.2">
      <c r="B33" s="221" t="s">
        <v>54</v>
      </c>
      <c r="C33" s="222" t="s">
        <v>738</v>
      </c>
      <c r="D33" s="228" t="s">
        <v>6</v>
      </c>
      <c r="E33" s="223"/>
      <c r="F33" s="187">
        <v>10</v>
      </c>
      <c r="G33" s="178"/>
      <c r="H33" s="178">
        <f t="shared" si="0"/>
        <v>0</v>
      </c>
    </row>
    <row r="34" spans="2:8" x14ac:dyDescent="0.2">
      <c r="B34" s="221"/>
      <c r="C34" s="222"/>
      <c r="D34" s="223"/>
      <c r="E34" s="223"/>
      <c r="F34" s="187"/>
      <c r="G34" s="178"/>
      <c r="H34" s="178" t="str">
        <f t="shared" si="0"/>
        <v/>
      </c>
    </row>
    <row r="35" spans="2:8" x14ac:dyDescent="0.2">
      <c r="B35" s="221" t="s">
        <v>56</v>
      </c>
      <c r="C35" s="235" t="s">
        <v>739</v>
      </c>
      <c r="D35" s="280" t="s">
        <v>6</v>
      </c>
      <c r="E35" s="280"/>
      <c r="F35" s="187">
        <v>7</v>
      </c>
      <c r="G35" s="178"/>
      <c r="H35" s="178">
        <f t="shared" si="0"/>
        <v>0</v>
      </c>
    </row>
    <row r="36" spans="2:8" x14ac:dyDescent="0.2">
      <c r="B36" s="221"/>
      <c r="C36" s="269"/>
      <c r="D36" s="280"/>
      <c r="E36" s="280"/>
      <c r="F36" s="187"/>
      <c r="G36" s="178"/>
      <c r="H36" s="178" t="str">
        <f t="shared" si="0"/>
        <v/>
      </c>
    </row>
    <row r="37" spans="2:8" x14ac:dyDescent="0.2">
      <c r="B37" s="221" t="s">
        <v>424</v>
      </c>
      <c r="C37" s="222" t="s">
        <v>423</v>
      </c>
      <c r="D37" s="223"/>
      <c r="E37" s="223"/>
      <c r="F37" s="228"/>
      <c r="G37" s="178"/>
      <c r="H37" s="178" t="str">
        <f t="shared" si="0"/>
        <v/>
      </c>
    </row>
    <row r="38" spans="2:8" x14ac:dyDescent="0.2">
      <c r="B38" s="221"/>
      <c r="C38" s="222"/>
      <c r="D38" s="223"/>
      <c r="E38" s="223"/>
      <c r="F38" s="228"/>
      <c r="G38" s="178"/>
      <c r="H38" s="178" t="str">
        <f t="shared" si="0"/>
        <v/>
      </c>
    </row>
    <row r="39" spans="2:8" ht="51" x14ac:dyDescent="0.2">
      <c r="B39" s="221" t="s">
        <v>422</v>
      </c>
      <c r="C39" s="222" t="s">
        <v>1020</v>
      </c>
      <c r="D39" s="228" t="s">
        <v>34</v>
      </c>
      <c r="E39" s="228"/>
      <c r="F39" s="228">
        <v>30</v>
      </c>
      <c r="G39" s="178"/>
      <c r="H39" s="178">
        <f t="shared" si="0"/>
        <v>0</v>
      </c>
    </row>
    <row r="40" spans="2:8" x14ac:dyDescent="0.2">
      <c r="B40" s="221"/>
      <c r="C40" s="222"/>
      <c r="D40" s="223"/>
      <c r="E40" s="223"/>
      <c r="F40" s="228"/>
      <c r="G40" s="178"/>
      <c r="H40" s="178" t="str">
        <f t="shared" si="0"/>
        <v/>
      </c>
    </row>
    <row r="41" spans="2:8" ht="25.5" x14ac:dyDescent="0.2">
      <c r="B41" s="221" t="s">
        <v>421</v>
      </c>
      <c r="C41" s="222" t="s">
        <v>1021</v>
      </c>
      <c r="D41" s="228" t="s">
        <v>86</v>
      </c>
      <c r="E41" s="228"/>
      <c r="F41" s="228">
        <v>25</v>
      </c>
      <c r="G41" s="178"/>
      <c r="H41" s="178">
        <f t="shared" si="0"/>
        <v>0</v>
      </c>
    </row>
    <row r="42" spans="2:8" x14ac:dyDescent="0.2">
      <c r="B42" s="221"/>
      <c r="C42" s="222"/>
      <c r="D42" s="248"/>
      <c r="E42" s="223"/>
      <c r="F42" s="228"/>
      <c r="G42" s="178"/>
      <c r="H42" s="178" t="str">
        <f t="shared" si="0"/>
        <v/>
      </c>
    </row>
    <row r="43" spans="2:8" x14ac:dyDescent="0.2">
      <c r="B43" s="221" t="s">
        <v>420</v>
      </c>
      <c r="C43" s="235" t="s">
        <v>347</v>
      </c>
      <c r="D43" s="280"/>
      <c r="E43" s="280"/>
      <c r="F43" s="187"/>
      <c r="G43" s="178"/>
      <c r="H43" s="178" t="str">
        <f t="shared" si="0"/>
        <v/>
      </c>
    </row>
    <row r="44" spans="2:8" x14ac:dyDescent="0.2">
      <c r="B44" s="221"/>
      <c r="C44" s="269"/>
      <c r="D44" s="280"/>
      <c r="E44" s="280"/>
      <c r="F44" s="187"/>
      <c r="G44" s="178"/>
      <c r="H44" s="178" t="str">
        <f t="shared" si="0"/>
        <v/>
      </c>
    </row>
    <row r="45" spans="2:8" x14ac:dyDescent="0.2">
      <c r="B45" s="221" t="s">
        <v>419</v>
      </c>
      <c r="C45" s="235" t="s">
        <v>346</v>
      </c>
      <c r="D45" s="280" t="s">
        <v>7</v>
      </c>
      <c r="E45" s="280"/>
      <c r="F45" s="228">
        <v>0.1</v>
      </c>
      <c r="G45" s="178"/>
      <c r="H45" s="178">
        <f t="shared" si="0"/>
        <v>0</v>
      </c>
    </row>
    <row r="46" spans="2:8" x14ac:dyDescent="0.2">
      <c r="B46" s="221" t="s">
        <v>418</v>
      </c>
      <c r="C46" s="269"/>
      <c r="D46" s="280"/>
      <c r="E46" s="280"/>
      <c r="F46" s="187"/>
      <c r="G46" s="178"/>
      <c r="H46" s="178" t="str">
        <f t="shared" si="0"/>
        <v/>
      </c>
    </row>
    <row r="47" spans="2:8" x14ac:dyDescent="0.2">
      <c r="B47" s="221" t="s">
        <v>417</v>
      </c>
      <c r="C47" s="281" t="s">
        <v>345</v>
      </c>
      <c r="D47" s="289" t="s">
        <v>7</v>
      </c>
      <c r="E47" s="280"/>
      <c r="F47" s="228">
        <v>0.1</v>
      </c>
      <c r="G47" s="178"/>
      <c r="H47" s="178">
        <f t="shared" si="0"/>
        <v>0</v>
      </c>
    </row>
    <row r="48" spans="2:8" x14ac:dyDescent="0.2">
      <c r="B48" s="221"/>
      <c r="C48" s="269"/>
      <c r="D48" s="280"/>
      <c r="E48" s="280"/>
      <c r="F48" s="187"/>
      <c r="G48" s="178"/>
      <c r="H48" s="178" t="str">
        <f t="shared" si="0"/>
        <v/>
      </c>
    </row>
    <row r="49" spans="2:8" x14ac:dyDescent="0.2">
      <c r="B49" s="221" t="s">
        <v>416</v>
      </c>
      <c r="C49" s="222" t="s">
        <v>740</v>
      </c>
      <c r="D49" s="223" t="s">
        <v>37</v>
      </c>
      <c r="E49" s="223"/>
      <c r="F49" s="187">
        <v>31</v>
      </c>
      <c r="G49" s="178"/>
      <c r="H49" s="178">
        <f t="shared" si="0"/>
        <v>0</v>
      </c>
    </row>
    <row r="50" spans="2:8" x14ac:dyDescent="0.2">
      <c r="B50" s="221"/>
      <c r="C50" s="222"/>
      <c r="D50" s="223"/>
      <c r="E50" s="223"/>
      <c r="F50" s="187"/>
      <c r="G50" s="178"/>
      <c r="H50" s="178" t="str">
        <f t="shared" si="0"/>
        <v/>
      </c>
    </row>
    <row r="51" spans="2:8" x14ac:dyDescent="0.2">
      <c r="B51" s="221" t="s">
        <v>415</v>
      </c>
      <c r="C51" s="222" t="s">
        <v>414</v>
      </c>
      <c r="D51" s="223"/>
      <c r="E51" s="223"/>
      <c r="F51" s="187"/>
      <c r="G51" s="178"/>
      <c r="H51" s="178" t="str">
        <f t="shared" si="0"/>
        <v/>
      </c>
    </row>
    <row r="52" spans="2:8" x14ac:dyDescent="0.2">
      <c r="B52" s="221"/>
      <c r="C52" s="282"/>
      <c r="D52" s="284"/>
      <c r="E52" s="223"/>
      <c r="F52" s="187"/>
      <c r="G52" s="178"/>
      <c r="H52" s="178" t="str">
        <f t="shared" si="0"/>
        <v/>
      </c>
    </row>
    <row r="53" spans="2:8" x14ac:dyDescent="0.2">
      <c r="B53" s="221" t="s">
        <v>413</v>
      </c>
      <c r="C53" s="222" t="s">
        <v>412</v>
      </c>
      <c r="D53" s="223" t="s">
        <v>442</v>
      </c>
      <c r="E53" s="223"/>
      <c r="F53" s="187">
        <v>12</v>
      </c>
      <c r="G53" s="178"/>
      <c r="H53" s="178">
        <f t="shared" si="0"/>
        <v>0</v>
      </c>
    </row>
    <row r="54" spans="2:8" x14ac:dyDescent="0.2">
      <c r="B54" s="221"/>
      <c r="C54" s="290"/>
      <c r="D54" s="280"/>
      <c r="E54" s="280"/>
      <c r="F54" s="187"/>
      <c r="G54" s="178"/>
      <c r="H54" s="178"/>
    </row>
    <row r="55" spans="2:8" x14ac:dyDescent="0.2">
      <c r="B55" s="221"/>
      <c r="C55" s="290"/>
      <c r="D55" s="280"/>
      <c r="E55" s="280"/>
      <c r="F55" s="187"/>
      <c r="G55" s="178"/>
      <c r="H55" s="178"/>
    </row>
    <row r="56" spans="2:8" x14ac:dyDescent="0.2">
      <c r="B56" s="221"/>
      <c r="C56" s="290"/>
      <c r="D56" s="280"/>
      <c r="E56" s="280"/>
      <c r="F56" s="187"/>
      <c r="G56" s="178"/>
      <c r="H56" s="178"/>
    </row>
    <row r="57" spans="2:8" x14ac:dyDescent="0.2">
      <c r="B57" s="221"/>
      <c r="C57" s="290"/>
      <c r="D57" s="280"/>
      <c r="E57" s="280"/>
      <c r="F57" s="187"/>
      <c r="G57" s="178"/>
      <c r="H57" s="178"/>
    </row>
    <row r="58" spans="2:8" x14ac:dyDescent="0.2">
      <c r="B58" s="221"/>
      <c r="C58" s="290"/>
      <c r="D58" s="280"/>
      <c r="E58" s="280"/>
      <c r="F58" s="187"/>
      <c r="G58" s="178"/>
      <c r="H58" s="178"/>
    </row>
    <row r="59" spans="2:8" x14ac:dyDescent="0.2">
      <c r="B59" s="221"/>
      <c r="C59" s="290"/>
      <c r="D59" s="280"/>
      <c r="E59" s="280"/>
      <c r="F59" s="187"/>
      <c r="G59" s="178"/>
      <c r="H59" s="178"/>
    </row>
    <row r="60" spans="2:8" x14ac:dyDescent="0.2">
      <c r="B60" s="221"/>
      <c r="C60" s="290"/>
      <c r="D60" s="280"/>
      <c r="E60" s="280"/>
      <c r="F60" s="187"/>
      <c r="G60" s="178"/>
      <c r="H60" s="178"/>
    </row>
    <row r="61" spans="2:8" x14ac:dyDescent="0.2">
      <c r="B61" s="221"/>
      <c r="C61" s="290"/>
      <c r="D61" s="280"/>
      <c r="E61" s="280"/>
      <c r="F61" s="187"/>
      <c r="G61" s="178"/>
      <c r="H61" s="178"/>
    </row>
    <row r="62" spans="2:8" x14ac:dyDescent="0.2">
      <c r="B62" s="221"/>
      <c r="C62" s="290"/>
      <c r="D62" s="280"/>
      <c r="E62" s="280"/>
      <c r="F62" s="187"/>
      <c r="G62" s="178"/>
      <c r="H62" s="178"/>
    </row>
    <row r="63" spans="2:8" x14ac:dyDescent="0.2">
      <c r="B63" s="221"/>
      <c r="C63" s="290"/>
      <c r="D63" s="280"/>
      <c r="E63" s="280"/>
      <c r="F63" s="187"/>
      <c r="G63" s="178"/>
      <c r="H63" s="178"/>
    </row>
    <row r="64" spans="2:8" x14ac:dyDescent="0.2">
      <c r="B64" s="221"/>
      <c r="C64" s="290"/>
      <c r="D64" s="280"/>
      <c r="E64" s="280"/>
      <c r="F64" s="187"/>
      <c r="G64" s="178"/>
      <c r="H64" s="178"/>
    </row>
    <row r="65" spans="2:9" x14ac:dyDescent="0.2">
      <c r="B65" s="221"/>
      <c r="C65" s="290"/>
      <c r="D65" s="280"/>
      <c r="E65" s="280"/>
      <c r="F65" s="187"/>
      <c r="G65" s="178"/>
      <c r="H65" s="178"/>
    </row>
    <row r="66" spans="2:9" x14ac:dyDescent="0.2">
      <c r="B66" s="221"/>
      <c r="C66" s="290"/>
      <c r="D66" s="280"/>
      <c r="E66" s="280"/>
      <c r="F66" s="187"/>
      <c r="G66" s="178"/>
      <c r="H66" s="178"/>
    </row>
    <row r="67" spans="2:9" x14ac:dyDescent="0.2">
      <c r="B67" s="221"/>
      <c r="C67" s="290"/>
      <c r="D67" s="280"/>
      <c r="E67" s="280"/>
      <c r="F67" s="187"/>
      <c r="G67" s="178"/>
      <c r="H67" s="178"/>
    </row>
    <row r="68" spans="2:9" x14ac:dyDescent="0.2">
      <c r="B68" s="221"/>
      <c r="C68" s="290"/>
      <c r="D68" s="280"/>
      <c r="E68" s="280"/>
      <c r="F68" s="187"/>
      <c r="G68" s="178"/>
      <c r="H68" s="178"/>
    </row>
    <row r="69" spans="2:9" x14ac:dyDescent="0.2">
      <c r="B69" s="221"/>
      <c r="C69" s="290"/>
      <c r="D69" s="280"/>
      <c r="E69" s="280"/>
      <c r="F69" s="187"/>
      <c r="G69" s="178"/>
      <c r="H69" s="178" t="str">
        <f t="shared" si="0"/>
        <v/>
      </c>
    </row>
    <row r="70" spans="2:9" x14ac:dyDescent="0.2">
      <c r="B70" s="221"/>
      <c r="C70" s="290"/>
      <c r="D70" s="280"/>
      <c r="E70" s="280"/>
      <c r="F70" s="187"/>
      <c r="G70" s="178"/>
      <c r="H70" s="178" t="str">
        <f t="shared" si="0"/>
        <v/>
      </c>
    </row>
    <row r="71" spans="2:9" x14ac:dyDescent="0.2">
      <c r="B71" s="221"/>
      <c r="C71" s="290"/>
      <c r="D71" s="280"/>
      <c r="E71" s="280"/>
      <c r="F71" s="187"/>
      <c r="G71" s="178"/>
      <c r="H71" s="178" t="str">
        <f t="shared" si="0"/>
        <v/>
      </c>
    </row>
    <row r="72" spans="2:9" s="22" customFormat="1" ht="19.5" customHeight="1" x14ac:dyDescent="0.2">
      <c r="B72" s="285" t="str">
        <f>$B$10</f>
        <v>C3.2</v>
      </c>
      <c r="C72" s="240" t="s">
        <v>13</v>
      </c>
      <c r="D72" s="241"/>
      <c r="E72" s="241"/>
      <c r="F72" s="242"/>
      <c r="G72" s="454"/>
      <c r="H72" s="455">
        <f>SUM(H9:H71)</f>
        <v>0</v>
      </c>
      <c r="I72" s="2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6" orientation="portrait" r:id="rId1"/>
  <headerFooter>
    <oddHeader xml:space="preserve">&amp;R&amp;"Arial,Bold Italic"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C10DB-A040-440D-AD04-83082D7B8AE4}">
  <sheetPr codeName="Sheet10">
    <tabColor rgb="FFFF0000"/>
  </sheetPr>
  <dimension ref="A1:J68"/>
  <sheetViews>
    <sheetView topLeftCell="A28" zoomScale="55" zoomScaleNormal="55" zoomScaleSheetLayoutView="85" workbookViewId="0">
      <selection activeCell="G12" sqref="G12:G34"/>
    </sheetView>
  </sheetViews>
  <sheetFormatPr defaultColWidth="6.85546875" defaultRowHeight="12.75" x14ac:dyDescent="0.2"/>
  <cols>
    <col min="1" max="1" width="0.85546875" style="46" customWidth="1"/>
    <col min="2" max="2" width="11.7109375" style="291" customWidth="1"/>
    <col min="3" max="3" width="45.7109375" style="291" customWidth="1"/>
    <col min="4" max="4" width="13.7109375" style="291" customWidth="1"/>
    <col min="5" max="5" width="5.7109375" style="291" hidden="1" customWidth="1"/>
    <col min="6" max="6" width="15.7109375" style="291" customWidth="1"/>
    <col min="7" max="8" width="15.7109375" style="46" customWidth="1"/>
    <col min="9" max="9" width="0.85546875" style="46" customWidth="1"/>
    <col min="10" max="16384" width="6.85546875" style="46"/>
  </cols>
  <sheetData>
    <row r="1" spans="1:10" x14ac:dyDescent="0.2">
      <c r="A1" s="1"/>
      <c r="B1" s="253" t="str">
        <f>Client1</f>
        <v>Province of KwaZulu-Natal</v>
      </c>
      <c r="C1" s="254"/>
      <c r="D1" s="255"/>
      <c r="E1" s="255"/>
      <c r="F1" s="505" t="str">
        <f>"Contract No. "&amp;ContractNo</f>
        <v>Contract No. ZNB1250/00000/00/PMC/INF/21/T</v>
      </c>
      <c r="G1" s="505"/>
      <c r="H1" s="505"/>
      <c r="I1" s="4"/>
      <c r="J1" s="1"/>
    </row>
    <row r="2" spans="1:10" x14ac:dyDescent="0.2">
      <c r="A2" s="1"/>
      <c r="B2" s="256" t="str">
        <f>Client2</f>
        <v>Department of Transport</v>
      </c>
      <c r="C2" s="254"/>
      <c r="D2" s="255"/>
      <c r="E2" s="255"/>
      <c r="F2" s="255"/>
      <c r="G2" s="257"/>
      <c r="H2" s="258"/>
      <c r="I2" s="4"/>
      <c r="J2" s="1"/>
    </row>
    <row r="3" spans="1:10" x14ac:dyDescent="0.2">
      <c r="A3" s="1"/>
      <c r="B3" s="259"/>
      <c r="C3" s="259"/>
      <c r="D3" s="260"/>
      <c r="E3" s="260"/>
      <c r="F3" s="260"/>
      <c r="G3" s="261"/>
      <c r="H3" s="262"/>
      <c r="I3" s="4"/>
      <c r="J3" s="1"/>
    </row>
    <row r="4" spans="1:10" x14ac:dyDescent="0.2">
      <c r="A4" s="1"/>
      <c r="B4" s="500" t="s">
        <v>1054</v>
      </c>
      <c r="C4" s="501"/>
      <c r="D4" s="501"/>
      <c r="E4" s="501"/>
      <c r="F4" s="501"/>
      <c r="G4" s="501"/>
      <c r="H4" s="497" t="str">
        <f>"CHAPTER "&amp;B10</f>
        <v>CHAPTER C3.3</v>
      </c>
      <c r="I4" s="5"/>
      <c r="J4" s="1"/>
    </row>
    <row r="5" spans="1:10" ht="7.5" customHeight="1" x14ac:dyDescent="0.2">
      <c r="A5" s="1"/>
      <c r="B5" s="493" t="str">
        <f>ContractDescription</f>
        <v>UPGRADE TO KWAMAGODA (NKUKHU) RIVER BRIDGE 2002 OVER KWAMAGODA RIVER ON DISTRTICT ROAD D59 KM 0.108 IN THE PITERMARITZBURG REGION</v>
      </c>
      <c r="C5" s="494"/>
      <c r="D5" s="494"/>
      <c r="E5" s="494"/>
      <c r="F5" s="494"/>
      <c r="G5" s="494"/>
      <c r="H5" s="498"/>
      <c r="I5" s="6"/>
      <c r="J5" s="1"/>
    </row>
    <row r="6" spans="1:10" ht="12.75" customHeight="1" x14ac:dyDescent="0.2">
      <c r="A6" s="1"/>
      <c r="B6" s="493"/>
      <c r="C6" s="494"/>
      <c r="D6" s="494"/>
      <c r="E6" s="494"/>
      <c r="F6" s="494"/>
      <c r="G6" s="494"/>
      <c r="H6" s="498"/>
      <c r="I6" s="6"/>
      <c r="J6" s="1"/>
    </row>
    <row r="7" spans="1:10" ht="7.5" customHeight="1" x14ac:dyDescent="0.2">
      <c r="A7" s="1"/>
      <c r="B7" s="495"/>
      <c r="C7" s="496"/>
      <c r="D7" s="496"/>
      <c r="E7" s="496"/>
      <c r="F7" s="496"/>
      <c r="G7" s="496"/>
      <c r="H7" s="499"/>
      <c r="I7" s="6"/>
      <c r="J7" s="1"/>
    </row>
    <row r="8" spans="1:10" ht="24.95" customHeight="1" x14ac:dyDescent="0.2">
      <c r="A8" s="7"/>
      <c r="B8" s="263" t="s">
        <v>0</v>
      </c>
      <c r="C8" s="220" t="s">
        <v>1</v>
      </c>
      <c r="D8" s="220" t="s">
        <v>2</v>
      </c>
      <c r="E8" s="220" t="s">
        <v>9</v>
      </c>
      <c r="F8" s="220" t="s">
        <v>3</v>
      </c>
      <c r="G8" s="9" t="s">
        <v>4</v>
      </c>
      <c r="H8" s="9" t="s">
        <v>5</v>
      </c>
      <c r="I8" s="10"/>
      <c r="J8" s="7"/>
    </row>
    <row r="9" spans="1:10" x14ac:dyDescent="0.2">
      <c r="A9" s="1"/>
      <c r="B9" s="221"/>
      <c r="C9" s="222"/>
      <c r="D9" s="223"/>
      <c r="E9" s="223"/>
      <c r="F9" s="223"/>
      <c r="G9" s="177"/>
      <c r="H9" s="178" t="str">
        <f t="shared" ref="H9:H67" si="0">IF(D9="","",F9*G9)</f>
        <v/>
      </c>
      <c r="I9" s="16"/>
      <c r="J9" s="1"/>
    </row>
    <row r="10" spans="1:10" ht="51" x14ac:dyDescent="0.2">
      <c r="A10" s="1"/>
      <c r="B10" s="226" t="s">
        <v>358</v>
      </c>
      <c r="C10" s="227" t="s">
        <v>357</v>
      </c>
      <c r="D10" s="223"/>
      <c r="E10" s="223"/>
      <c r="F10" s="223"/>
      <c r="G10" s="178"/>
      <c r="H10" s="178" t="str">
        <f t="shared" si="0"/>
        <v/>
      </c>
      <c r="I10" s="16"/>
      <c r="J10" s="1"/>
    </row>
    <row r="11" spans="1:10" x14ac:dyDescent="0.2">
      <c r="A11" s="1"/>
      <c r="B11" s="226"/>
      <c r="C11" s="227"/>
      <c r="D11" s="223"/>
      <c r="E11" s="223"/>
      <c r="F11" s="223"/>
      <c r="G11" s="178"/>
      <c r="H11" s="178"/>
      <c r="I11" s="16"/>
      <c r="J11" s="1"/>
    </row>
    <row r="12" spans="1:10" x14ac:dyDescent="0.2">
      <c r="A12" s="1"/>
      <c r="B12" s="221" t="s">
        <v>1007</v>
      </c>
      <c r="C12" s="222" t="s">
        <v>1008</v>
      </c>
      <c r="D12" s="223"/>
      <c r="E12" s="223"/>
      <c r="F12" s="223"/>
      <c r="G12" s="178"/>
      <c r="H12" s="178"/>
      <c r="I12" s="16"/>
      <c r="J12" s="1"/>
    </row>
    <row r="13" spans="1:10" x14ac:dyDescent="0.2">
      <c r="A13" s="1"/>
      <c r="B13" s="221"/>
      <c r="C13" s="222"/>
      <c r="D13" s="223"/>
      <c r="E13" s="223"/>
      <c r="F13" s="223"/>
      <c r="G13" s="178"/>
      <c r="H13" s="178" t="str">
        <f t="shared" si="0"/>
        <v/>
      </c>
      <c r="I13" s="16"/>
      <c r="J13" s="1"/>
    </row>
    <row r="14" spans="1:10" ht="25.5" x14ac:dyDescent="0.2">
      <c r="A14" s="1"/>
      <c r="B14" s="279" t="s">
        <v>356</v>
      </c>
      <c r="C14" s="281" t="s">
        <v>1009</v>
      </c>
      <c r="D14" s="289" t="s">
        <v>6</v>
      </c>
      <c r="E14" s="280"/>
      <c r="F14" s="187">
        <v>28</v>
      </c>
      <c r="G14" s="178"/>
      <c r="H14" s="178">
        <f t="shared" si="0"/>
        <v>0</v>
      </c>
      <c r="I14" s="16"/>
      <c r="J14" s="1"/>
    </row>
    <row r="15" spans="1:10" s="45" customFormat="1" x14ac:dyDescent="0.2">
      <c r="A15" s="58"/>
      <c r="B15" s="183"/>
      <c r="C15" s="184"/>
      <c r="D15" s="185"/>
      <c r="E15" s="186"/>
      <c r="F15" s="187"/>
      <c r="G15" s="178"/>
      <c r="H15" s="178"/>
      <c r="I15" s="47"/>
      <c r="J15" s="58"/>
    </row>
    <row r="16" spans="1:10" s="45" customFormat="1" x14ac:dyDescent="0.2">
      <c r="B16" s="183" t="s">
        <v>1010</v>
      </c>
      <c r="C16" s="184" t="s">
        <v>1011</v>
      </c>
      <c r="D16" s="185"/>
      <c r="E16" s="186"/>
      <c r="F16" s="187"/>
      <c r="G16" s="178"/>
      <c r="H16" s="178" t="str">
        <f t="shared" ref="H16" si="1">IF(D16="","",F16*G16)</f>
        <v/>
      </c>
    </row>
    <row r="17" spans="1:10" x14ac:dyDescent="0.2">
      <c r="A17" s="1"/>
      <c r="B17" s="279"/>
      <c r="C17" s="282"/>
      <c r="D17" s="223"/>
      <c r="E17" s="223"/>
      <c r="F17" s="228"/>
      <c r="G17" s="178"/>
      <c r="H17" s="178" t="str">
        <f t="shared" si="0"/>
        <v/>
      </c>
      <c r="I17" s="47"/>
      <c r="J17" s="1"/>
    </row>
    <row r="18" spans="1:10" ht="25.5" x14ac:dyDescent="0.2">
      <c r="A18" s="1"/>
      <c r="B18" s="279" t="s">
        <v>355</v>
      </c>
      <c r="C18" s="222" t="s">
        <v>741</v>
      </c>
      <c r="D18" s="223" t="s">
        <v>443</v>
      </c>
      <c r="E18" s="223"/>
      <c r="F18" s="228">
        <v>105</v>
      </c>
      <c r="G18" s="178"/>
      <c r="H18" s="178">
        <f t="shared" si="0"/>
        <v>0</v>
      </c>
      <c r="I18" s="16"/>
      <c r="J18" s="1"/>
    </row>
    <row r="19" spans="1:10" x14ac:dyDescent="0.2">
      <c r="A19" s="1"/>
      <c r="B19" s="279"/>
      <c r="C19" s="222"/>
      <c r="D19" s="223"/>
      <c r="E19" s="223"/>
      <c r="F19" s="228"/>
      <c r="G19" s="178"/>
      <c r="H19" s="178" t="str">
        <f t="shared" si="0"/>
        <v/>
      </c>
      <c r="I19" s="16"/>
      <c r="J19" s="1"/>
    </row>
    <row r="20" spans="1:10" ht="25.5" x14ac:dyDescent="0.2">
      <c r="A20" s="1"/>
      <c r="B20" s="279" t="s">
        <v>354</v>
      </c>
      <c r="C20" s="222" t="s">
        <v>742</v>
      </c>
      <c r="D20" s="284" t="s">
        <v>442</v>
      </c>
      <c r="E20" s="223"/>
      <c r="F20" s="228">
        <v>797</v>
      </c>
      <c r="G20" s="178"/>
      <c r="H20" s="178">
        <f t="shared" si="0"/>
        <v>0</v>
      </c>
      <c r="I20" s="16"/>
      <c r="J20" s="1"/>
    </row>
    <row r="21" spans="1:10" x14ac:dyDescent="0.2">
      <c r="A21" s="1"/>
      <c r="B21" s="279"/>
      <c r="C21" s="222"/>
      <c r="D21" s="223"/>
      <c r="E21" s="223"/>
      <c r="F21" s="228"/>
      <c r="G21" s="178"/>
      <c r="H21" s="178" t="str">
        <f t="shared" si="0"/>
        <v/>
      </c>
      <c r="I21" s="16"/>
      <c r="J21" s="1"/>
    </row>
    <row r="22" spans="1:10" s="45" customFormat="1" ht="25.5" x14ac:dyDescent="0.2">
      <c r="B22" s="183" t="s">
        <v>1012</v>
      </c>
      <c r="C22" s="184" t="s">
        <v>1013</v>
      </c>
      <c r="D22" s="185"/>
      <c r="E22" s="186"/>
      <c r="F22" s="187"/>
      <c r="G22" s="178"/>
      <c r="H22" s="178" t="str">
        <f t="shared" si="0"/>
        <v/>
      </c>
    </row>
    <row r="23" spans="1:10" s="45" customFormat="1" x14ac:dyDescent="0.2">
      <c r="B23" s="183"/>
      <c r="C23" s="184"/>
      <c r="D23" s="185"/>
      <c r="E23" s="186"/>
      <c r="F23" s="187"/>
      <c r="G23" s="178"/>
      <c r="H23" s="178" t="str">
        <f t="shared" si="0"/>
        <v/>
      </c>
    </row>
    <row r="24" spans="1:10" ht="25.5" x14ac:dyDescent="0.2">
      <c r="A24" s="1"/>
      <c r="B24" s="279" t="s">
        <v>353</v>
      </c>
      <c r="C24" s="282" t="s">
        <v>352</v>
      </c>
      <c r="D24" s="284" t="s">
        <v>442</v>
      </c>
      <c r="E24" s="223"/>
      <c r="F24" s="228">
        <v>132</v>
      </c>
      <c r="G24" s="178"/>
      <c r="H24" s="178">
        <f t="shared" si="0"/>
        <v>0</v>
      </c>
      <c r="I24" s="49"/>
      <c r="J24" s="1"/>
    </row>
    <row r="25" spans="1:10" x14ac:dyDescent="0.2">
      <c r="A25" s="1"/>
      <c r="B25" s="279"/>
      <c r="C25" s="222"/>
      <c r="D25" s="223"/>
      <c r="E25" s="223"/>
      <c r="F25" s="228"/>
      <c r="G25" s="178"/>
      <c r="H25" s="178" t="str">
        <f t="shared" si="0"/>
        <v/>
      </c>
      <c r="I25" s="16"/>
      <c r="J25" s="1"/>
    </row>
    <row r="26" spans="1:10" x14ac:dyDescent="0.2">
      <c r="A26" s="1"/>
      <c r="B26" s="221" t="s">
        <v>351</v>
      </c>
      <c r="C26" s="222" t="s">
        <v>350</v>
      </c>
      <c r="D26" s="284" t="s">
        <v>442</v>
      </c>
      <c r="E26" s="228"/>
      <c r="F26" s="187">
        <v>49</v>
      </c>
      <c r="G26" s="178"/>
      <c r="H26" s="178">
        <f t="shared" si="0"/>
        <v>0</v>
      </c>
      <c r="I26" s="16"/>
      <c r="J26" s="1"/>
    </row>
    <row r="27" spans="1:10" x14ac:dyDescent="0.2">
      <c r="A27" s="1"/>
      <c r="B27" s="279"/>
      <c r="C27" s="222"/>
      <c r="D27" s="223"/>
      <c r="E27" s="223"/>
      <c r="F27" s="187"/>
      <c r="G27" s="178"/>
      <c r="H27" s="178" t="str">
        <f t="shared" si="0"/>
        <v/>
      </c>
      <c r="I27" s="16"/>
      <c r="J27" s="1"/>
    </row>
    <row r="28" spans="1:10" ht="38.25" x14ac:dyDescent="0.2">
      <c r="A28" s="1"/>
      <c r="B28" s="279" t="s">
        <v>349</v>
      </c>
      <c r="C28" s="222" t="s">
        <v>348</v>
      </c>
      <c r="D28" s="228" t="s">
        <v>6</v>
      </c>
      <c r="E28" s="223"/>
      <c r="F28" s="187">
        <v>66</v>
      </c>
      <c r="G28" s="178"/>
      <c r="H28" s="178">
        <f t="shared" si="0"/>
        <v>0</v>
      </c>
      <c r="I28" s="16"/>
      <c r="J28" s="1"/>
    </row>
    <row r="29" spans="1:10" s="45" customFormat="1" x14ac:dyDescent="0.2">
      <c r="B29" s="183"/>
      <c r="C29" s="184"/>
      <c r="D29" s="185"/>
      <c r="E29" s="186"/>
      <c r="F29" s="187"/>
      <c r="G29" s="178"/>
      <c r="H29" s="178"/>
    </row>
    <row r="30" spans="1:10" s="45" customFormat="1" x14ac:dyDescent="0.2">
      <c r="B30" s="183" t="s">
        <v>1014</v>
      </c>
      <c r="C30" s="184" t="s">
        <v>347</v>
      </c>
      <c r="D30" s="185"/>
      <c r="E30" s="186"/>
      <c r="F30" s="187"/>
      <c r="G30" s="178"/>
      <c r="H30" s="178" t="str">
        <f t="shared" ref="H30" si="2">IF(D30="","",F30*G30)</f>
        <v/>
      </c>
    </row>
    <row r="31" spans="1:10" x14ac:dyDescent="0.2">
      <c r="B31" s="279"/>
      <c r="C31" s="290"/>
      <c r="D31" s="280"/>
      <c r="E31" s="280"/>
      <c r="F31" s="187"/>
      <c r="G31" s="178"/>
      <c r="H31" s="178"/>
    </row>
    <row r="32" spans="1:10" x14ac:dyDescent="0.2">
      <c r="B32" s="279" t="s">
        <v>344</v>
      </c>
      <c r="C32" s="282" t="s">
        <v>343</v>
      </c>
      <c r="D32" s="284" t="s">
        <v>37</v>
      </c>
      <c r="E32" s="223"/>
      <c r="F32" s="187">
        <v>1537</v>
      </c>
      <c r="G32" s="178"/>
      <c r="H32" s="178">
        <f t="shared" ref="H32" si="3">IF(D32="","",F32*G32)</f>
        <v>0</v>
      </c>
    </row>
    <row r="33" spans="2:8" x14ac:dyDescent="0.2">
      <c r="B33" s="279"/>
      <c r="C33" s="282"/>
      <c r="D33" s="284"/>
      <c r="E33" s="223"/>
      <c r="F33" s="187"/>
      <c r="G33" s="178"/>
      <c r="H33" s="178"/>
    </row>
    <row r="34" spans="2:8" x14ac:dyDescent="0.2">
      <c r="B34" s="279"/>
      <c r="C34" s="282"/>
      <c r="D34" s="284"/>
      <c r="E34" s="223"/>
      <c r="F34" s="187"/>
      <c r="G34" s="178"/>
      <c r="H34" s="178"/>
    </row>
    <row r="35" spans="2:8" x14ac:dyDescent="0.2">
      <c r="B35" s="279"/>
      <c r="C35" s="282"/>
      <c r="D35" s="284"/>
      <c r="E35" s="223"/>
      <c r="F35" s="187"/>
      <c r="G35" s="178"/>
      <c r="H35" s="178"/>
    </row>
    <row r="36" spans="2:8" x14ac:dyDescent="0.2">
      <c r="B36" s="279"/>
      <c r="C36" s="282"/>
      <c r="D36" s="284"/>
      <c r="E36" s="223"/>
      <c r="F36" s="187"/>
      <c r="G36" s="178"/>
      <c r="H36" s="178"/>
    </row>
    <row r="37" spans="2:8" x14ac:dyDescent="0.2">
      <c r="B37" s="279"/>
      <c r="C37" s="282"/>
      <c r="D37" s="284"/>
      <c r="E37" s="223"/>
      <c r="F37" s="187"/>
      <c r="G37" s="178"/>
      <c r="H37" s="178"/>
    </row>
    <row r="38" spans="2:8" x14ac:dyDescent="0.2">
      <c r="B38" s="279"/>
      <c r="C38" s="282"/>
      <c r="D38" s="284"/>
      <c r="E38" s="223"/>
      <c r="F38" s="187"/>
      <c r="G38" s="178"/>
      <c r="H38" s="178"/>
    </row>
    <row r="39" spans="2:8" x14ac:dyDescent="0.2">
      <c r="B39" s="279"/>
      <c r="C39" s="282"/>
      <c r="D39" s="284"/>
      <c r="E39" s="223"/>
      <c r="F39" s="187"/>
      <c r="G39" s="178"/>
      <c r="H39" s="178"/>
    </row>
    <row r="40" spans="2:8" x14ac:dyDescent="0.2">
      <c r="B40" s="279"/>
      <c r="C40" s="282"/>
      <c r="D40" s="284"/>
      <c r="E40" s="223"/>
      <c r="F40" s="187"/>
      <c r="G40" s="178"/>
      <c r="H40" s="178"/>
    </row>
    <row r="41" spans="2:8" x14ac:dyDescent="0.2">
      <c r="B41" s="279"/>
      <c r="C41" s="282"/>
      <c r="D41" s="284"/>
      <c r="E41" s="223"/>
      <c r="F41" s="187"/>
      <c r="G41" s="178"/>
      <c r="H41" s="178"/>
    </row>
    <row r="42" spans="2:8" x14ac:dyDescent="0.2">
      <c r="B42" s="279"/>
      <c r="C42" s="282"/>
      <c r="D42" s="284"/>
      <c r="E42" s="223"/>
      <c r="F42" s="187"/>
      <c r="G42" s="178"/>
      <c r="H42" s="178"/>
    </row>
    <row r="43" spans="2:8" x14ac:dyDescent="0.2">
      <c r="B43" s="279"/>
      <c r="C43" s="282"/>
      <c r="D43" s="284"/>
      <c r="E43" s="223"/>
      <c r="F43" s="187"/>
      <c r="G43" s="178"/>
      <c r="H43" s="178"/>
    </row>
    <row r="44" spans="2:8" x14ac:dyDescent="0.2">
      <c r="B44" s="279"/>
      <c r="C44" s="282"/>
      <c r="D44" s="284"/>
      <c r="E44" s="223"/>
      <c r="F44" s="187"/>
      <c r="G44" s="178"/>
      <c r="H44" s="178"/>
    </row>
    <row r="45" spans="2:8" x14ac:dyDescent="0.2">
      <c r="B45" s="279"/>
      <c r="C45" s="282"/>
      <c r="D45" s="284"/>
      <c r="E45" s="223"/>
      <c r="F45" s="187"/>
      <c r="G45" s="178"/>
      <c r="H45" s="178"/>
    </row>
    <row r="46" spans="2:8" x14ac:dyDescent="0.2">
      <c r="B46" s="279"/>
      <c r="C46" s="282"/>
      <c r="D46" s="284"/>
      <c r="E46" s="223"/>
      <c r="F46" s="187"/>
      <c r="G46" s="178"/>
      <c r="H46" s="178"/>
    </row>
    <row r="47" spans="2:8" x14ac:dyDescent="0.2">
      <c r="B47" s="279"/>
      <c r="C47" s="282"/>
      <c r="D47" s="284"/>
      <c r="E47" s="223"/>
      <c r="F47" s="187"/>
      <c r="G47" s="178"/>
      <c r="H47" s="178"/>
    </row>
    <row r="48" spans="2:8" x14ac:dyDescent="0.2">
      <c r="B48" s="279"/>
      <c r="C48" s="282"/>
      <c r="D48" s="284"/>
      <c r="E48" s="223"/>
      <c r="F48" s="187"/>
      <c r="G48" s="178"/>
      <c r="H48" s="178"/>
    </row>
    <row r="49" spans="2:8" x14ac:dyDescent="0.2">
      <c r="B49" s="279"/>
      <c r="C49" s="282"/>
      <c r="D49" s="284"/>
      <c r="E49" s="223"/>
      <c r="F49" s="187"/>
      <c r="G49" s="178"/>
      <c r="H49" s="178"/>
    </row>
    <row r="50" spans="2:8" x14ac:dyDescent="0.2">
      <c r="B50" s="279"/>
      <c r="C50" s="282"/>
      <c r="D50" s="284"/>
      <c r="E50" s="223"/>
      <c r="F50" s="187"/>
      <c r="G50" s="178"/>
      <c r="H50" s="178"/>
    </row>
    <row r="51" spans="2:8" x14ac:dyDescent="0.2">
      <c r="B51" s="279"/>
      <c r="C51" s="282"/>
      <c r="D51" s="284"/>
      <c r="E51" s="223"/>
      <c r="F51" s="187"/>
      <c r="G51" s="178"/>
      <c r="H51" s="178"/>
    </row>
    <row r="52" spans="2:8" x14ac:dyDescent="0.2">
      <c r="B52" s="279"/>
      <c r="C52" s="282"/>
      <c r="D52" s="284"/>
      <c r="E52" s="223"/>
      <c r="F52" s="187"/>
      <c r="G52" s="178"/>
      <c r="H52" s="178"/>
    </row>
    <row r="53" spans="2:8" x14ac:dyDescent="0.2">
      <c r="B53" s="279"/>
      <c r="C53" s="282"/>
      <c r="D53" s="284"/>
      <c r="E53" s="223"/>
      <c r="F53" s="187"/>
      <c r="G53" s="178"/>
      <c r="H53" s="178"/>
    </row>
    <row r="54" spans="2:8" x14ac:dyDescent="0.2">
      <c r="B54" s="279"/>
      <c r="C54" s="282"/>
      <c r="D54" s="284"/>
      <c r="E54" s="223"/>
      <c r="F54" s="187"/>
      <c r="G54" s="178"/>
      <c r="H54" s="178"/>
    </row>
    <row r="55" spans="2:8" x14ac:dyDescent="0.2">
      <c r="B55" s="279"/>
      <c r="C55" s="282"/>
      <c r="D55" s="284"/>
      <c r="E55" s="223"/>
      <c r="F55" s="187"/>
      <c r="G55" s="178"/>
      <c r="H55" s="178"/>
    </row>
    <row r="56" spans="2:8" x14ac:dyDescent="0.2">
      <c r="B56" s="279"/>
      <c r="C56" s="282"/>
      <c r="D56" s="284"/>
      <c r="E56" s="223"/>
      <c r="F56" s="187"/>
      <c r="G56" s="178"/>
      <c r="H56" s="178"/>
    </row>
    <row r="57" spans="2:8" x14ac:dyDescent="0.2">
      <c r="B57" s="279"/>
      <c r="C57" s="282"/>
      <c r="D57" s="284"/>
      <c r="E57" s="223"/>
      <c r="F57" s="187"/>
      <c r="G57" s="178"/>
      <c r="H57" s="178"/>
    </row>
    <row r="58" spans="2:8" x14ac:dyDescent="0.2">
      <c r="B58" s="279"/>
      <c r="C58" s="282"/>
      <c r="D58" s="284"/>
      <c r="E58" s="223"/>
      <c r="F58" s="187"/>
      <c r="G58" s="178"/>
      <c r="H58" s="178"/>
    </row>
    <row r="59" spans="2:8" x14ac:dyDescent="0.2">
      <c r="B59" s="279"/>
      <c r="C59" s="282"/>
      <c r="D59" s="284"/>
      <c r="E59" s="223"/>
      <c r="F59" s="187"/>
      <c r="G59" s="178"/>
      <c r="H59" s="178"/>
    </row>
    <row r="60" spans="2:8" x14ac:dyDescent="0.2">
      <c r="B60" s="279"/>
      <c r="C60" s="282"/>
      <c r="D60" s="284"/>
      <c r="E60" s="223"/>
      <c r="F60" s="187"/>
      <c r="G60" s="178"/>
      <c r="H60" s="178"/>
    </row>
    <row r="61" spans="2:8" x14ac:dyDescent="0.2">
      <c r="B61" s="279"/>
      <c r="C61" s="282"/>
      <c r="D61" s="284"/>
      <c r="E61" s="223"/>
      <c r="F61" s="187"/>
      <c r="G61" s="178"/>
      <c r="H61" s="178"/>
    </row>
    <row r="62" spans="2:8" x14ac:dyDescent="0.2">
      <c r="B62" s="279"/>
      <c r="C62" s="282"/>
      <c r="D62" s="284"/>
      <c r="E62" s="223"/>
      <c r="F62" s="187"/>
      <c r="G62" s="178"/>
      <c r="H62" s="178"/>
    </row>
    <row r="63" spans="2:8" x14ac:dyDescent="0.2">
      <c r="B63" s="279"/>
      <c r="C63" s="282"/>
      <c r="D63" s="284"/>
      <c r="E63" s="223"/>
      <c r="F63" s="187"/>
      <c r="G63" s="178"/>
      <c r="H63" s="178"/>
    </row>
    <row r="64" spans="2:8" x14ac:dyDescent="0.2">
      <c r="B64" s="279"/>
      <c r="C64" s="282"/>
      <c r="D64" s="284"/>
      <c r="E64" s="223"/>
      <c r="F64" s="187"/>
      <c r="G64" s="178"/>
      <c r="H64" s="178"/>
    </row>
    <row r="65" spans="2:9" x14ac:dyDescent="0.2">
      <c r="B65" s="279"/>
      <c r="C65" s="282"/>
      <c r="D65" s="284"/>
      <c r="E65" s="223"/>
      <c r="F65" s="187"/>
      <c r="G65" s="178"/>
      <c r="H65" s="178"/>
    </row>
    <row r="66" spans="2:9" x14ac:dyDescent="0.2">
      <c r="B66" s="279"/>
      <c r="C66" s="282"/>
      <c r="D66" s="284"/>
      <c r="E66" s="223"/>
      <c r="F66" s="232"/>
      <c r="G66" s="178"/>
      <c r="H66" s="178"/>
    </row>
    <row r="67" spans="2:9" x14ac:dyDescent="0.2">
      <c r="B67" s="279"/>
      <c r="C67" s="222"/>
      <c r="D67" s="223"/>
      <c r="E67" s="223"/>
      <c r="F67" s="232"/>
      <c r="G67" s="178"/>
      <c r="H67" s="178" t="str">
        <f t="shared" si="0"/>
        <v/>
      </c>
    </row>
    <row r="68" spans="2:9" s="22" customFormat="1" ht="19.5" customHeight="1" x14ac:dyDescent="0.2">
      <c r="B68" s="285" t="str">
        <f>$B$10</f>
        <v>C3.3</v>
      </c>
      <c r="C68" s="240" t="s">
        <v>13</v>
      </c>
      <c r="D68" s="241"/>
      <c r="E68" s="241"/>
      <c r="F68" s="242"/>
      <c r="G68" s="454"/>
      <c r="H68" s="455">
        <f>SUM(H9:H67)</f>
        <v>0</v>
      </c>
      <c r="I68" s="26"/>
    </row>
  </sheetData>
  <mergeCells count="4">
    <mergeCell ref="F1:H1"/>
    <mergeCell ref="B5:G7"/>
    <mergeCell ref="H4:H7"/>
    <mergeCell ref="B4:G4"/>
  </mergeCells>
  <phoneticPr fontId="21" type="noConversion"/>
  <pageMargins left="0.43307086614173229" right="0.31496062992125984" top="0.43307086614173229" bottom="0.62992125984251968" header="0.35433070866141736" footer="0.31496062992125984"/>
  <pageSetup paperSize="9" scale="77" orientation="portrait" r:id="rId1"/>
  <headerFooter>
    <oddHeader xml:space="preserve">&amp;R&amp;"Arial,Bold Italic"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7E0D0-8850-438D-9BE9-A6DDFCA61286}">
  <sheetPr codeName="Sheet53">
    <tabColor rgb="FFFF0000"/>
  </sheetPr>
  <dimension ref="B1:I75"/>
  <sheetViews>
    <sheetView topLeftCell="A25" zoomScale="55" zoomScaleNormal="55" zoomScaleSheetLayoutView="85" zoomScalePageLayoutView="125" workbookViewId="0">
      <selection activeCell="M35" sqref="M35"/>
    </sheetView>
  </sheetViews>
  <sheetFormatPr defaultColWidth="6.85546875" defaultRowHeight="12.75" x14ac:dyDescent="0.2"/>
  <cols>
    <col min="1" max="1" width="0.85546875" style="58" customWidth="1"/>
    <col min="2" max="2" width="11.7109375" style="309" customWidth="1"/>
    <col min="3" max="3" width="45.7109375" style="310" customWidth="1"/>
    <col min="4" max="4" width="13.7109375" style="311" customWidth="1"/>
    <col min="5" max="5" width="5.7109375" style="311" hidden="1" customWidth="1"/>
    <col min="6" max="6" width="15.7109375" style="311" customWidth="1"/>
    <col min="7" max="7" width="15.7109375" style="58" customWidth="1"/>
    <col min="8" max="8" width="15.7109375" style="59" customWidth="1"/>
    <col min="9" max="9" width="0.85546875" style="59" customWidth="1"/>
    <col min="10" max="16384" width="6.85546875" style="58"/>
  </cols>
  <sheetData>
    <row r="1" spans="2:9" x14ac:dyDescent="0.2">
      <c r="B1" s="253" t="str">
        <f>Client1</f>
        <v>Province of KwaZulu-Natal</v>
      </c>
      <c r="C1" s="292"/>
      <c r="D1" s="293"/>
      <c r="E1" s="293"/>
      <c r="F1" s="505" t="str">
        <f>"Contract No. "&amp;ContractNo</f>
        <v>Contract No. ZNB1250/00000/00/PMC/INF/21/T</v>
      </c>
      <c r="G1" s="505"/>
      <c r="H1" s="505"/>
    </row>
    <row r="2" spans="2:9" x14ac:dyDescent="0.2">
      <c r="B2" s="256" t="str">
        <f>Client2</f>
        <v>Department of Transport</v>
      </c>
      <c r="C2" s="292"/>
      <c r="D2" s="293"/>
      <c r="E2" s="293"/>
      <c r="F2" s="255"/>
      <c r="G2" s="257"/>
      <c r="H2" s="258"/>
    </row>
    <row r="3" spans="2:9" x14ac:dyDescent="0.2">
      <c r="B3" s="294"/>
      <c r="C3" s="295"/>
      <c r="D3" s="296"/>
      <c r="E3" s="296"/>
      <c r="F3" s="260"/>
      <c r="G3" s="261"/>
      <c r="H3" s="262"/>
    </row>
    <row r="4" spans="2:9" x14ac:dyDescent="0.2">
      <c r="B4" s="500" t="s">
        <v>1054</v>
      </c>
      <c r="C4" s="501"/>
      <c r="D4" s="501"/>
      <c r="E4" s="501"/>
      <c r="F4" s="501"/>
      <c r="G4" s="501"/>
      <c r="H4" s="497" t="str">
        <f>"CHAPTER "&amp;B10</f>
        <v>CHAPTER C4.1</v>
      </c>
      <c r="I4" s="5"/>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498"/>
      <c r="I5" s="6"/>
    </row>
    <row r="6" spans="2:9" ht="12.75" customHeight="1" x14ac:dyDescent="0.2">
      <c r="B6" s="493"/>
      <c r="C6" s="494"/>
      <c r="D6" s="494"/>
      <c r="E6" s="494"/>
      <c r="F6" s="494"/>
      <c r="G6" s="494"/>
      <c r="H6" s="498"/>
      <c r="I6" s="6"/>
    </row>
    <row r="7" spans="2:9" ht="7.5" customHeight="1" x14ac:dyDescent="0.2">
      <c r="B7" s="495"/>
      <c r="C7" s="496"/>
      <c r="D7" s="496"/>
      <c r="E7" s="496"/>
      <c r="F7" s="496"/>
      <c r="G7" s="496"/>
      <c r="H7" s="499"/>
      <c r="I7" s="6"/>
    </row>
    <row r="8" spans="2:9" s="7" customFormat="1" ht="24.95" customHeight="1" x14ac:dyDescent="0.2">
      <c r="B8" s="263" t="s">
        <v>0</v>
      </c>
      <c r="C8" s="220" t="s">
        <v>1</v>
      </c>
      <c r="D8" s="220" t="s">
        <v>2</v>
      </c>
      <c r="E8" s="220" t="s">
        <v>9</v>
      </c>
      <c r="F8" s="220" t="s">
        <v>3</v>
      </c>
      <c r="G8" s="9" t="s">
        <v>4</v>
      </c>
      <c r="H8" s="9" t="s">
        <v>5</v>
      </c>
      <c r="I8" s="10"/>
    </row>
    <row r="9" spans="2:9" x14ac:dyDescent="0.2">
      <c r="B9" s="297"/>
      <c r="C9" s="298"/>
      <c r="D9" s="299"/>
      <c r="E9" s="186"/>
      <c r="F9" s="186"/>
      <c r="G9" s="192"/>
      <c r="H9" s="191" t="str">
        <f>IF(D9="","",F9*G9)</f>
        <v/>
      </c>
      <c r="I9" s="16"/>
    </row>
    <row r="10" spans="2:9" x14ac:dyDescent="0.2">
      <c r="B10" s="300" t="s">
        <v>659</v>
      </c>
      <c r="C10" s="301" t="s">
        <v>660</v>
      </c>
      <c r="D10" s="228"/>
      <c r="E10" s="186"/>
      <c r="F10" s="186"/>
      <c r="G10" s="192"/>
      <c r="H10" s="191" t="str">
        <f>IF(D10="","",F10*#REF!)</f>
        <v/>
      </c>
      <c r="I10" s="16"/>
    </row>
    <row r="11" spans="2:9" x14ac:dyDescent="0.2">
      <c r="B11" s="302"/>
      <c r="C11" s="303"/>
      <c r="D11" s="228"/>
      <c r="E11" s="186"/>
      <c r="F11" s="186"/>
      <c r="H11" s="191" t="str">
        <f>IF(D11="","",F11*G10)</f>
        <v/>
      </c>
      <c r="I11" s="16"/>
    </row>
    <row r="12" spans="2:9" x14ac:dyDescent="0.2">
      <c r="B12" s="304" t="s">
        <v>465</v>
      </c>
      <c r="C12" s="305" t="s">
        <v>464</v>
      </c>
      <c r="D12" s="228"/>
      <c r="E12" s="306"/>
      <c r="F12" s="306"/>
      <c r="G12" s="191"/>
      <c r="H12" s="191" t="str">
        <f t="shared" ref="H12:H74" si="0">IF(D12="","",F12*G12)</f>
        <v/>
      </c>
      <c r="I12" s="32"/>
    </row>
    <row r="13" spans="2:9" x14ac:dyDescent="0.2">
      <c r="B13" s="302"/>
      <c r="C13" s="307"/>
      <c r="D13" s="228"/>
      <c r="E13" s="306"/>
      <c r="F13" s="306"/>
      <c r="G13" s="191"/>
      <c r="H13" s="191" t="str">
        <f t="shared" si="0"/>
        <v/>
      </c>
      <c r="I13" s="32"/>
    </row>
    <row r="14" spans="2:9" x14ac:dyDescent="0.2">
      <c r="B14" s="304" t="s">
        <v>463</v>
      </c>
      <c r="C14" s="305" t="s">
        <v>1015</v>
      </c>
      <c r="D14" s="236" t="s">
        <v>49</v>
      </c>
      <c r="E14" s="306"/>
      <c r="F14" s="306">
        <v>1</v>
      </c>
      <c r="G14" s="191"/>
      <c r="H14" s="191">
        <f t="shared" si="0"/>
        <v>0</v>
      </c>
      <c r="I14" s="32"/>
    </row>
    <row r="15" spans="2:9" x14ac:dyDescent="0.2">
      <c r="B15" s="302"/>
      <c r="C15" s="307"/>
      <c r="D15" s="228"/>
      <c r="E15" s="306"/>
      <c r="F15" s="306"/>
      <c r="G15" s="191"/>
      <c r="H15" s="191" t="str">
        <f t="shared" si="0"/>
        <v/>
      </c>
      <c r="I15" s="32"/>
    </row>
    <row r="16" spans="2:9" ht="25.5" x14ac:dyDescent="0.2">
      <c r="B16" s="304" t="s">
        <v>461</v>
      </c>
      <c r="C16" s="305" t="s">
        <v>460</v>
      </c>
      <c r="D16" s="236" t="s">
        <v>485</v>
      </c>
      <c r="E16" s="306"/>
      <c r="F16" s="187">
        <v>1</v>
      </c>
      <c r="G16" s="191"/>
      <c r="H16" s="191">
        <f t="shared" si="0"/>
        <v>0</v>
      </c>
      <c r="I16" s="32"/>
    </row>
    <row r="17" spans="2:9" x14ac:dyDescent="0.2">
      <c r="B17" s="302"/>
      <c r="C17" s="307"/>
      <c r="D17" s="236"/>
      <c r="E17" s="306"/>
      <c r="F17" s="187"/>
      <c r="G17" s="179"/>
      <c r="H17" s="191" t="str">
        <f t="shared" si="0"/>
        <v/>
      </c>
      <c r="I17" s="35"/>
    </row>
    <row r="18" spans="2:9" ht="25.5" x14ac:dyDescent="0.2">
      <c r="B18" s="304" t="s">
        <v>459</v>
      </c>
      <c r="C18" s="305" t="s">
        <v>458</v>
      </c>
      <c r="D18" s="236" t="s">
        <v>39</v>
      </c>
      <c r="E18" s="308"/>
      <c r="F18" s="187">
        <v>1</v>
      </c>
      <c r="G18" s="466"/>
      <c r="H18" s="178">
        <f>H16*G18</f>
        <v>0</v>
      </c>
    </row>
    <row r="19" spans="2:9" x14ac:dyDescent="0.2">
      <c r="B19" s="221"/>
      <c r="C19" s="307"/>
      <c r="D19" s="236"/>
      <c r="E19" s="308"/>
      <c r="F19" s="187"/>
      <c r="G19" s="452"/>
      <c r="H19" s="191" t="str">
        <f t="shared" si="0"/>
        <v/>
      </c>
    </row>
    <row r="20" spans="2:9" x14ac:dyDescent="0.2">
      <c r="B20" s="304" t="s">
        <v>457</v>
      </c>
      <c r="C20" s="305" t="s">
        <v>456</v>
      </c>
      <c r="D20" s="228"/>
      <c r="E20" s="306"/>
      <c r="F20" s="187"/>
      <c r="G20" s="451"/>
      <c r="H20" s="191" t="str">
        <f t="shared" si="0"/>
        <v/>
      </c>
      <c r="I20" s="32"/>
    </row>
    <row r="21" spans="2:9" x14ac:dyDescent="0.2">
      <c r="B21" s="302"/>
      <c r="C21" s="307"/>
      <c r="D21" s="236"/>
      <c r="E21" s="186"/>
      <c r="F21" s="232"/>
      <c r="G21" s="178"/>
      <c r="H21" s="191" t="str">
        <f t="shared" si="0"/>
        <v/>
      </c>
      <c r="I21" s="16"/>
    </row>
    <row r="22" spans="2:9" ht="14.25" x14ac:dyDescent="0.2">
      <c r="B22" s="304" t="s">
        <v>455</v>
      </c>
      <c r="C22" s="305" t="s">
        <v>454</v>
      </c>
      <c r="D22" s="228" t="s">
        <v>34</v>
      </c>
      <c r="E22" s="186"/>
      <c r="F22" s="232">
        <v>900</v>
      </c>
      <c r="G22" s="178"/>
      <c r="H22" s="191">
        <f t="shared" si="0"/>
        <v>0</v>
      </c>
      <c r="I22" s="16"/>
    </row>
    <row r="23" spans="2:9" x14ac:dyDescent="0.2">
      <c r="B23" s="221"/>
      <c r="C23" s="307"/>
      <c r="D23" s="228"/>
      <c r="E23" s="306"/>
      <c r="F23" s="187"/>
      <c r="G23" s="178"/>
      <c r="H23" s="191" t="str">
        <f t="shared" si="0"/>
        <v/>
      </c>
      <c r="I23" s="32"/>
    </row>
    <row r="24" spans="2:9" ht="25.5" x14ac:dyDescent="0.2">
      <c r="B24" s="304" t="s">
        <v>453</v>
      </c>
      <c r="C24" s="305" t="s">
        <v>452</v>
      </c>
      <c r="D24" s="228"/>
      <c r="E24" s="306"/>
      <c r="F24" s="306"/>
      <c r="G24" s="178"/>
      <c r="H24" s="191" t="str">
        <f t="shared" si="0"/>
        <v/>
      </c>
      <c r="I24" s="32"/>
    </row>
    <row r="25" spans="2:9" x14ac:dyDescent="0.2">
      <c r="B25" s="302"/>
      <c r="C25" s="307"/>
      <c r="D25" s="228"/>
      <c r="E25" s="306"/>
      <c r="F25" s="306"/>
      <c r="G25" s="178"/>
      <c r="H25" s="191" t="str">
        <f t="shared" si="0"/>
        <v/>
      </c>
      <c r="I25" s="32"/>
    </row>
    <row r="26" spans="2:9" ht="14.25" x14ac:dyDescent="0.2">
      <c r="B26" s="304" t="s">
        <v>451</v>
      </c>
      <c r="C26" s="305" t="s">
        <v>274</v>
      </c>
      <c r="D26" s="228" t="s">
        <v>34</v>
      </c>
      <c r="E26" s="306"/>
      <c r="F26" s="306">
        <v>650</v>
      </c>
      <c r="G26" s="178"/>
      <c r="H26" s="191">
        <f t="shared" si="0"/>
        <v>0</v>
      </c>
      <c r="I26" s="32"/>
    </row>
    <row r="27" spans="2:9" x14ac:dyDescent="0.2">
      <c r="B27" s="302"/>
      <c r="C27" s="307"/>
      <c r="D27" s="228"/>
      <c r="E27" s="306"/>
      <c r="F27" s="306"/>
      <c r="G27" s="178"/>
      <c r="H27" s="191" t="str">
        <f t="shared" si="0"/>
        <v/>
      </c>
      <c r="I27" s="32"/>
    </row>
    <row r="28" spans="2:9" ht="14.25" x14ac:dyDescent="0.2">
      <c r="B28" s="304" t="s">
        <v>450</v>
      </c>
      <c r="C28" s="305" t="s">
        <v>449</v>
      </c>
      <c r="D28" s="228" t="s">
        <v>34</v>
      </c>
      <c r="E28" s="306"/>
      <c r="F28" s="306">
        <v>160</v>
      </c>
      <c r="G28" s="178"/>
      <c r="H28" s="191">
        <f t="shared" si="0"/>
        <v>0</v>
      </c>
      <c r="I28" s="32"/>
    </row>
    <row r="29" spans="2:9" x14ac:dyDescent="0.2">
      <c r="B29" s="302"/>
      <c r="C29" s="307"/>
      <c r="D29" s="228"/>
      <c r="E29" s="306"/>
      <c r="F29" s="306"/>
      <c r="G29" s="178"/>
      <c r="H29" s="191" t="str">
        <f t="shared" si="0"/>
        <v/>
      </c>
      <c r="I29" s="32"/>
    </row>
    <row r="30" spans="2:9" ht="25.5" x14ac:dyDescent="0.2">
      <c r="B30" s="304" t="s">
        <v>448</v>
      </c>
      <c r="C30" s="305" t="s">
        <v>447</v>
      </c>
      <c r="D30" s="228"/>
      <c r="E30" s="306"/>
      <c r="F30" s="306"/>
      <c r="G30" s="178"/>
      <c r="H30" s="191" t="str">
        <f t="shared" si="0"/>
        <v/>
      </c>
      <c r="I30" s="32"/>
    </row>
    <row r="31" spans="2:9" x14ac:dyDescent="0.2">
      <c r="B31" s="302"/>
      <c r="C31" s="307"/>
      <c r="D31" s="228"/>
      <c r="E31" s="306"/>
      <c r="F31" s="306"/>
      <c r="G31" s="178"/>
      <c r="H31" s="191" t="str">
        <f t="shared" si="0"/>
        <v/>
      </c>
      <c r="I31" s="32"/>
    </row>
    <row r="32" spans="2:9" ht="25.5" x14ac:dyDescent="0.2">
      <c r="B32" s="304" t="s">
        <v>446</v>
      </c>
      <c r="C32" s="305" t="s">
        <v>445</v>
      </c>
      <c r="D32" s="228"/>
      <c r="E32" s="306"/>
      <c r="F32" s="306"/>
      <c r="G32" s="178"/>
      <c r="H32" s="191" t="str">
        <f t="shared" si="0"/>
        <v/>
      </c>
      <c r="I32" s="32"/>
    </row>
    <row r="33" spans="2:9" x14ac:dyDescent="0.2">
      <c r="B33" s="302"/>
      <c r="C33" s="307"/>
      <c r="D33" s="228"/>
      <c r="E33" s="306"/>
      <c r="F33" s="306"/>
      <c r="G33" s="178"/>
      <c r="H33" s="191" t="str">
        <f t="shared" si="0"/>
        <v/>
      </c>
      <c r="I33" s="32"/>
    </row>
    <row r="34" spans="2:9" x14ac:dyDescent="0.2">
      <c r="B34" s="221" t="s">
        <v>57</v>
      </c>
      <c r="C34" s="305" t="s">
        <v>665</v>
      </c>
      <c r="D34" s="236" t="s">
        <v>30</v>
      </c>
      <c r="E34" s="306"/>
      <c r="F34" s="306">
        <v>0.1</v>
      </c>
      <c r="G34" s="178"/>
      <c r="H34" s="191">
        <f t="shared" ref="H34" si="1">IF(D34="","",F34*G34)</f>
        <v>0</v>
      </c>
      <c r="I34" s="32"/>
    </row>
    <row r="35" spans="2:9" x14ac:dyDescent="0.2">
      <c r="B35" s="302"/>
      <c r="C35" s="307"/>
      <c r="D35" s="228"/>
      <c r="E35" s="306"/>
      <c r="F35" s="306"/>
      <c r="G35" s="178"/>
      <c r="H35" s="191" t="str">
        <f t="shared" si="0"/>
        <v/>
      </c>
      <c r="I35" s="32"/>
    </row>
    <row r="36" spans="2:9" x14ac:dyDescent="0.2">
      <c r="B36" s="221"/>
      <c r="C36" s="305"/>
      <c r="D36" s="236"/>
      <c r="E36" s="306"/>
      <c r="F36" s="306"/>
      <c r="G36" s="178"/>
      <c r="H36" s="191"/>
      <c r="I36" s="32"/>
    </row>
    <row r="37" spans="2:9" x14ac:dyDescent="0.2">
      <c r="B37" s="221"/>
      <c r="C37" s="305"/>
      <c r="D37" s="236"/>
      <c r="E37" s="306"/>
      <c r="F37" s="306"/>
      <c r="G37" s="178"/>
      <c r="H37" s="191"/>
      <c r="I37" s="32"/>
    </row>
    <row r="38" spans="2:9" x14ac:dyDescent="0.2">
      <c r="B38" s="221"/>
      <c r="C38" s="305"/>
      <c r="D38" s="236"/>
      <c r="E38" s="306"/>
      <c r="F38" s="306"/>
      <c r="G38" s="178"/>
      <c r="H38" s="191"/>
      <c r="I38" s="32"/>
    </row>
    <row r="39" spans="2:9" x14ac:dyDescent="0.2">
      <c r="B39" s="221"/>
      <c r="C39" s="305"/>
      <c r="D39" s="236"/>
      <c r="E39" s="306"/>
      <c r="F39" s="306"/>
      <c r="G39" s="178"/>
      <c r="H39" s="191"/>
      <c r="I39" s="32"/>
    </row>
    <row r="40" spans="2:9" x14ac:dyDescent="0.2">
      <c r="B40" s="221"/>
      <c r="C40" s="305"/>
      <c r="D40" s="236"/>
      <c r="E40" s="306"/>
      <c r="F40" s="306"/>
      <c r="G40" s="178"/>
      <c r="H40" s="191"/>
      <c r="I40" s="32"/>
    </row>
    <row r="41" spans="2:9" x14ac:dyDescent="0.2">
      <c r="B41" s="221"/>
      <c r="C41" s="305"/>
      <c r="D41" s="236"/>
      <c r="E41" s="306"/>
      <c r="F41" s="306"/>
      <c r="G41" s="178"/>
      <c r="H41" s="191"/>
      <c r="I41" s="32"/>
    </row>
    <row r="42" spans="2:9" x14ac:dyDescent="0.2">
      <c r="B42" s="221"/>
      <c r="C42" s="305"/>
      <c r="D42" s="236"/>
      <c r="E42" s="306"/>
      <c r="F42" s="306"/>
      <c r="G42" s="178"/>
      <c r="H42" s="191"/>
      <c r="I42" s="32"/>
    </row>
    <row r="43" spans="2:9" x14ac:dyDescent="0.2">
      <c r="B43" s="221"/>
      <c r="C43" s="305"/>
      <c r="D43" s="236"/>
      <c r="E43" s="306"/>
      <c r="F43" s="306"/>
      <c r="G43" s="178"/>
      <c r="H43" s="191"/>
      <c r="I43" s="32"/>
    </row>
    <row r="44" spans="2:9" x14ac:dyDescent="0.2">
      <c r="B44" s="221"/>
      <c r="C44" s="305"/>
      <c r="D44" s="236"/>
      <c r="E44" s="306"/>
      <c r="F44" s="306"/>
      <c r="G44" s="178"/>
      <c r="H44" s="191"/>
      <c r="I44" s="32"/>
    </row>
    <row r="45" spans="2:9" x14ac:dyDescent="0.2">
      <c r="B45" s="221"/>
      <c r="C45" s="305"/>
      <c r="D45" s="236"/>
      <c r="E45" s="306"/>
      <c r="F45" s="306"/>
      <c r="G45" s="178"/>
      <c r="H45" s="191"/>
      <c r="I45" s="32"/>
    </row>
    <row r="46" spans="2:9" x14ac:dyDescent="0.2">
      <c r="B46" s="221"/>
      <c r="C46" s="305"/>
      <c r="D46" s="236"/>
      <c r="E46" s="306"/>
      <c r="F46" s="306"/>
      <c r="G46" s="178"/>
      <c r="H46" s="191"/>
      <c r="I46" s="32"/>
    </row>
    <row r="47" spans="2:9" x14ac:dyDescent="0.2">
      <c r="B47" s="221"/>
      <c r="C47" s="305"/>
      <c r="D47" s="236"/>
      <c r="E47" s="306"/>
      <c r="F47" s="306"/>
      <c r="G47" s="178"/>
      <c r="H47" s="191"/>
      <c r="I47" s="32"/>
    </row>
    <row r="48" spans="2:9" x14ac:dyDescent="0.2">
      <c r="B48" s="221"/>
      <c r="C48" s="305"/>
      <c r="D48" s="236"/>
      <c r="E48" s="306"/>
      <c r="F48" s="306"/>
      <c r="G48" s="178"/>
      <c r="H48" s="191"/>
      <c r="I48" s="32"/>
    </row>
    <row r="49" spans="2:9" x14ac:dyDescent="0.2">
      <c r="B49" s="221"/>
      <c r="C49" s="305"/>
      <c r="D49" s="236"/>
      <c r="E49" s="306"/>
      <c r="F49" s="306"/>
      <c r="G49" s="178"/>
      <c r="H49" s="191"/>
      <c r="I49" s="32"/>
    </row>
    <row r="50" spans="2:9" x14ac:dyDescent="0.2">
      <c r="B50" s="221"/>
      <c r="C50" s="305"/>
      <c r="D50" s="236"/>
      <c r="E50" s="306"/>
      <c r="F50" s="306"/>
      <c r="G50" s="178"/>
      <c r="H50" s="191"/>
      <c r="I50" s="32"/>
    </row>
    <row r="51" spans="2:9" x14ac:dyDescent="0.2">
      <c r="B51" s="221"/>
      <c r="C51" s="305"/>
      <c r="D51" s="236"/>
      <c r="E51" s="306"/>
      <c r="F51" s="306"/>
      <c r="G51" s="178"/>
      <c r="H51" s="191"/>
      <c r="I51" s="32"/>
    </row>
    <row r="52" spans="2:9" x14ac:dyDescent="0.2">
      <c r="B52" s="221"/>
      <c r="C52" s="305"/>
      <c r="D52" s="236"/>
      <c r="E52" s="306"/>
      <c r="F52" s="306"/>
      <c r="G52" s="178"/>
      <c r="H52" s="191"/>
      <c r="I52" s="32"/>
    </row>
    <row r="53" spans="2:9" x14ac:dyDescent="0.2">
      <c r="B53" s="221"/>
      <c r="C53" s="305"/>
      <c r="D53" s="236"/>
      <c r="E53" s="306"/>
      <c r="F53" s="306"/>
      <c r="G53" s="178"/>
      <c r="H53" s="191"/>
      <c r="I53" s="32"/>
    </row>
    <row r="54" spans="2:9" x14ac:dyDescent="0.2">
      <c r="B54" s="221"/>
      <c r="C54" s="305"/>
      <c r="D54" s="236"/>
      <c r="E54" s="306"/>
      <c r="F54" s="306"/>
      <c r="G54" s="178"/>
      <c r="H54" s="191"/>
      <c r="I54" s="32"/>
    </row>
    <row r="55" spans="2:9" x14ac:dyDescent="0.2">
      <c r="B55" s="221"/>
      <c r="C55" s="305"/>
      <c r="D55" s="236"/>
      <c r="E55" s="306"/>
      <c r="F55" s="306"/>
      <c r="G55" s="178"/>
      <c r="H55" s="191"/>
      <c r="I55" s="32"/>
    </row>
    <row r="56" spans="2:9" x14ac:dyDescent="0.2">
      <c r="B56" s="221"/>
      <c r="C56" s="305"/>
      <c r="D56" s="236"/>
      <c r="E56" s="306"/>
      <c r="F56" s="306"/>
      <c r="G56" s="178"/>
      <c r="H56" s="191"/>
      <c r="I56" s="32"/>
    </row>
    <row r="57" spans="2:9" x14ac:dyDescent="0.2">
      <c r="B57" s="221"/>
      <c r="C57" s="305"/>
      <c r="D57" s="236"/>
      <c r="E57" s="306"/>
      <c r="F57" s="306"/>
      <c r="G57" s="178"/>
      <c r="H57" s="191"/>
      <c r="I57" s="32"/>
    </row>
    <row r="58" spans="2:9" x14ac:dyDescent="0.2">
      <c r="B58" s="221"/>
      <c r="C58" s="305"/>
      <c r="D58" s="236"/>
      <c r="E58" s="306"/>
      <c r="F58" s="306"/>
      <c r="G58" s="178"/>
      <c r="H58" s="191"/>
      <c r="I58" s="32"/>
    </row>
    <row r="59" spans="2:9" x14ac:dyDescent="0.2">
      <c r="B59" s="221"/>
      <c r="C59" s="305"/>
      <c r="D59" s="236"/>
      <c r="E59" s="306"/>
      <c r="F59" s="306"/>
      <c r="G59" s="178"/>
      <c r="H59" s="191"/>
      <c r="I59" s="32"/>
    </row>
    <row r="60" spans="2:9" x14ac:dyDescent="0.2">
      <c r="B60" s="221"/>
      <c r="C60" s="305"/>
      <c r="D60" s="236"/>
      <c r="E60" s="306"/>
      <c r="F60" s="306"/>
      <c r="G60" s="178"/>
      <c r="H60" s="191"/>
      <c r="I60" s="32"/>
    </row>
    <row r="61" spans="2:9" x14ac:dyDescent="0.2">
      <c r="B61" s="221"/>
      <c r="C61" s="305"/>
      <c r="D61" s="236"/>
      <c r="E61" s="306"/>
      <c r="F61" s="306"/>
      <c r="G61" s="178"/>
      <c r="H61" s="191"/>
      <c r="I61" s="32"/>
    </row>
    <row r="62" spans="2:9" x14ac:dyDescent="0.2">
      <c r="B62" s="221"/>
      <c r="C62" s="305"/>
      <c r="D62" s="236"/>
      <c r="E62" s="306"/>
      <c r="F62" s="306"/>
      <c r="G62" s="178"/>
      <c r="H62" s="191"/>
      <c r="I62" s="32"/>
    </row>
    <row r="63" spans="2:9" x14ac:dyDescent="0.2">
      <c r="B63" s="221"/>
      <c r="C63" s="305"/>
      <c r="D63" s="236"/>
      <c r="E63" s="306"/>
      <c r="F63" s="306"/>
      <c r="G63" s="178"/>
      <c r="H63" s="191"/>
      <c r="I63" s="32"/>
    </row>
    <row r="64" spans="2:9" x14ac:dyDescent="0.2">
      <c r="B64" s="221"/>
      <c r="C64" s="305"/>
      <c r="D64" s="236"/>
      <c r="E64" s="306"/>
      <c r="F64" s="306"/>
      <c r="G64" s="178"/>
      <c r="H64" s="191"/>
      <c r="I64" s="32"/>
    </row>
    <row r="65" spans="2:9" x14ac:dyDescent="0.2">
      <c r="B65" s="221"/>
      <c r="C65" s="305"/>
      <c r="D65" s="236"/>
      <c r="E65" s="306"/>
      <c r="F65" s="306"/>
      <c r="G65" s="178"/>
      <c r="H65" s="191"/>
      <c r="I65" s="32"/>
    </row>
    <row r="66" spans="2:9" x14ac:dyDescent="0.2">
      <c r="B66" s="304"/>
      <c r="C66" s="305"/>
      <c r="D66" s="236"/>
      <c r="E66" s="306"/>
      <c r="F66" s="306"/>
      <c r="G66" s="181"/>
      <c r="H66" s="191"/>
      <c r="I66" s="32"/>
    </row>
    <row r="67" spans="2:9" x14ac:dyDescent="0.2">
      <c r="B67" s="304"/>
      <c r="C67" s="305"/>
      <c r="D67" s="236"/>
      <c r="E67" s="306"/>
      <c r="F67" s="306"/>
      <c r="G67" s="181"/>
      <c r="H67" s="191"/>
      <c r="I67" s="32"/>
    </row>
    <row r="68" spans="2:9" x14ac:dyDescent="0.2">
      <c r="B68" s="304"/>
      <c r="C68" s="305"/>
      <c r="D68" s="236"/>
      <c r="E68" s="306"/>
      <c r="F68" s="306"/>
      <c r="G68" s="181"/>
      <c r="H68" s="191"/>
      <c r="I68" s="32"/>
    </row>
    <row r="69" spans="2:9" x14ac:dyDescent="0.2">
      <c r="B69" s="304"/>
      <c r="C69" s="305"/>
      <c r="D69" s="236"/>
      <c r="E69" s="306"/>
      <c r="F69" s="306"/>
      <c r="G69" s="181"/>
      <c r="H69" s="191"/>
      <c r="I69" s="32"/>
    </row>
    <row r="70" spans="2:9" x14ac:dyDescent="0.2">
      <c r="B70" s="304"/>
      <c r="C70" s="305"/>
      <c r="D70" s="236"/>
      <c r="E70" s="306"/>
      <c r="F70" s="306"/>
      <c r="G70" s="181"/>
      <c r="H70" s="191"/>
      <c r="I70" s="32"/>
    </row>
    <row r="71" spans="2:9" x14ac:dyDescent="0.2">
      <c r="B71" s="304"/>
      <c r="C71" s="305"/>
      <c r="D71" s="236"/>
      <c r="E71" s="306"/>
      <c r="F71" s="306"/>
      <c r="G71" s="181"/>
      <c r="H71" s="191"/>
      <c r="I71" s="32"/>
    </row>
    <row r="72" spans="2:9" x14ac:dyDescent="0.2">
      <c r="B72" s="304"/>
      <c r="C72" s="305"/>
      <c r="D72" s="236"/>
      <c r="E72" s="306"/>
      <c r="F72" s="306"/>
      <c r="G72" s="181"/>
      <c r="H72" s="191"/>
      <c r="I72" s="32"/>
    </row>
    <row r="73" spans="2:9" x14ac:dyDescent="0.2">
      <c r="B73" s="304"/>
      <c r="C73" s="305"/>
      <c r="D73" s="236"/>
      <c r="E73" s="306"/>
      <c r="F73" s="306"/>
      <c r="G73" s="181"/>
      <c r="H73" s="191"/>
      <c r="I73" s="32"/>
    </row>
    <row r="74" spans="2:9" x14ac:dyDescent="0.2">
      <c r="B74" s="221"/>
      <c r="C74" s="307"/>
      <c r="D74" s="228"/>
      <c r="E74" s="306"/>
      <c r="F74" s="306"/>
      <c r="G74" s="181"/>
      <c r="H74" s="191" t="str">
        <f t="shared" si="0"/>
        <v/>
      </c>
      <c r="I74" s="32"/>
    </row>
    <row r="75" spans="2:9" s="22" customFormat="1" ht="19.5" customHeight="1" x14ac:dyDescent="0.2">
      <c r="B75" s="285" t="str">
        <f>$B$10</f>
        <v>C4.1</v>
      </c>
      <c r="C75" s="240" t="s">
        <v>655</v>
      </c>
      <c r="D75" s="242"/>
      <c r="E75" s="241"/>
      <c r="F75" s="242"/>
      <c r="G75" s="454"/>
      <c r="H75" s="455">
        <f>SUM(H14:H74)</f>
        <v>0</v>
      </c>
      <c r="I75" s="2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24840-8989-4EB7-AB6A-38BC5A30C3EB}">
  <sheetPr codeName="Sheet54">
    <tabColor rgb="FFFF0000"/>
  </sheetPr>
  <dimension ref="B1:I150"/>
  <sheetViews>
    <sheetView topLeftCell="A34" zoomScale="70" zoomScaleNormal="70" zoomScaleSheetLayoutView="85" zoomScalePageLayoutView="125" workbookViewId="0">
      <selection activeCell="G10" sqref="G10:G36"/>
    </sheetView>
  </sheetViews>
  <sheetFormatPr defaultColWidth="6.85546875" defaultRowHeight="12.75" x14ac:dyDescent="0.2"/>
  <cols>
    <col min="1" max="1" width="0.85546875" style="58" customWidth="1"/>
    <col min="2" max="2" width="11.7109375" style="309" customWidth="1"/>
    <col min="3" max="3" width="45.7109375" style="319" customWidth="1"/>
    <col min="4" max="4" width="13.7109375" style="311" customWidth="1"/>
    <col min="5" max="5" width="5.7109375" style="311" hidden="1" customWidth="1"/>
    <col min="6" max="6" width="15.7109375" style="311" customWidth="1"/>
    <col min="7" max="7" width="15.7109375" style="58" customWidth="1"/>
    <col min="8" max="8" width="15.7109375" style="59" customWidth="1"/>
    <col min="9" max="9" width="0.85546875" style="59" customWidth="1"/>
    <col min="10" max="16384" width="6.85546875" style="58"/>
  </cols>
  <sheetData>
    <row r="1" spans="2:9" x14ac:dyDescent="0.2">
      <c r="B1" s="253" t="str">
        <f>Client1</f>
        <v>Province of KwaZulu-Natal</v>
      </c>
      <c r="C1" s="312"/>
      <c r="D1" s="293"/>
      <c r="E1" s="293"/>
      <c r="F1" s="505" t="str">
        <f>"Contract No. "&amp;ContractNo</f>
        <v>Contract No. ZNB1250/00000/00/PMC/INF/21/T</v>
      </c>
      <c r="G1" s="505"/>
      <c r="H1" s="505"/>
    </row>
    <row r="2" spans="2:9" x14ac:dyDescent="0.2">
      <c r="B2" s="256" t="str">
        <f>Client2</f>
        <v>Department of Transport</v>
      </c>
      <c r="C2" s="312"/>
      <c r="D2" s="293"/>
      <c r="E2" s="293"/>
      <c r="F2" s="255"/>
      <c r="G2" s="257"/>
      <c r="H2" s="258"/>
    </row>
    <row r="3" spans="2:9" x14ac:dyDescent="0.2">
      <c r="B3" s="294"/>
      <c r="C3" s="294"/>
      <c r="D3" s="296"/>
      <c r="E3" s="296"/>
      <c r="F3" s="260"/>
      <c r="G3" s="261"/>
      <c r="H3" s="262"/>
    </row>
    <row r="4" spans="2:9" ht="12.75" customHeight="1" x14ac:dyDescent="0.2">
      <c r="B4" s="500" t="s">
        <v>1054</v>
      </c>
      <c r="C4" s="501"/>
      <c r="D4" s="501"/>
      <c r="E4" s="501"/>
      <c r="F4" s="501"/>
      <c r="G4" s="501"/>
      <c r="H4" s="497" t="str">
        <f>"CHAPTER "&amp;B10</f>
        <v>CHAPTER C4.2</v>
      </c>
      <c r="I4" s="375"/>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498"/>
      <c r="I5" s="127"/>
    </row>
    <row r="6" spans="2:9" ht="12.75" customHeight="1" x14ac:dyDescent="0.2">
      <c r="B6" s="493"/>
      <c r="C6" s="494"/>
      <c r="D6" s="494"/>
      <c r="E6" s="494"/>
      <c r="F6" s="494"/>
      <c r="G6" s="494"/>
      <c r="H6" s="498"/>
      <c r="I6" s="127"/>
    </row>
    <row r="7" spans="2:9" ht="7.5" customHeight="1" x14ac:dyDescent="0.2">
      <c r="B7" s="495"/>
      <c r="C7" s="496"/>
      <c r="D7" s="496"/>
      <c r="E7" s="496"/>
      <c r="F7" s="496"/>
      <c r="G7" s="496"/>
      <c r="H7" s="499"/>
      <c r="I7" s="127"/>
    </row>
    <row r="8" spans="2:9" s="7" customFormat="1" ht="24.95" customHeight="1" x14ac:dyDescent="0.2">
      <c r="B8" s="263" t="s">
        <v>0</v>
      </c>
      <c r="C8" s="220" t="s">
        <v>1</v>
      </c>
      <c r="D8" s="220" t="s">
        <v>2</v>
      </c>
      <c r="E8" s="220" t="s">
        <v>9</v>
      </c>
      <c r="F8" s="220" t="s">
        <v>3</v>
      </c>
      <c r="G8" s="9" t="s">
        <v>4</v>
      </c>
      <c r="H8" s="9" t="s">
        <v>5</v>
      </c>
      <c r="I8" s="125"/>
    </row>
    <row r="9" spans="2:9" x14ac:dyDescent="0.2">
      <c r="B9" s="313"/>
      <c r="C9" s="310"/>
      <c r="D9" s="314"/>
      <c r="E9" s="186"/>
      <c r="F9" s="186"/>
      <c r="G9" s="192"/>
      <c r="H9" s="191" t="str">
        <f>IF(D9="","",F9*G9)</f>
        <v/>
      </c>
      <c r="I9" s="16"/>
    </row>
    <row r="10" spans="2:9" x14ac:dyDescent="0.2">
      <c r="B10" s="226" t="s">
        <v>661</v>
      </c>
      <c r="C10" s="377" t="s">
        <v>662</v>
      </c>
      <c r="D10" s="186"/>
      <c r="E10" s="186"/>
      <c r="F10" s="186"/>
      <c r="G10" s="192"/>
      <c r="H10" s="191" t="str">
        <f t="shared" ref="H10:H74" si="0">IF(D10="","",F10*G10)</f>
        <v/>
      </c>
      <c r="I10" s="16"/>
    </row>
    <row r="11" spans="2:9" x14ac:dyDescent="0.2">
      <c r="B11" s="316"/>
      <c r="C11" s="310"/>
      <c r="D11" s="186"/>
      <c r="E11" s="186"/>
      <c r="F11" s="186"/>
      <c r="G11" s="192"/>
      <c r="H11" s="191" t="str">
        <f t="shared" si="0"/>
        <v/>
      </c>
      <c r="I11" s="16"/>
    </row>
    <row r="12" spans="2:9" ht="25.5" x14ac:dyDescent="0.2">
      <c r="B12" s="317" t="s">
        <v>479</v>
      </c>
      <c r="C12" s="305" t="s">
        <v>478</v>
      </c>
      <c r="D12" s="306"/>
      <c r="E12" s="306"/>
      <c r="F12" s="306"/>
      <c r="G12" s="179"/>
      <c r="H12" s="191" t="str">
        <f t="shared" si="0"/>
        <v/>
      </c>
      <c r="I12" s="32"/>
    </row>
    <row r="13" spans="2:9" x14ac:dyDescent="0.2">
      <c r="B13" s="221"/>
      <c r="C13" s="307"/>
      <c r="D13" s="306"/>
      <c r="E13" s="306"/>
      <c r="F13" s="306"/>
      <c r="G13" s="179"/>
      <c r="H13" s="191" t="str">
        <f t="shared" si="0"/>
        <v/>
      </c>
      <c r="I13" s="32"/>
    </row>
    <row r="14" spans="2:9" x14ac:dyDescent="0.2">
      <c r="B14" s="317" t="s">
        <v>477</v>
      </c>
      <c r="C14" s="291" t="s">
        <v>476</v>
      </c>
      <c r="D14" s="318" t="s">
        <v>49</v>
      </c>
      <c r="E14" s="306"/>
      <c r="F14" s="187">
        <v>1</v>
      </c>
      <c r="G14" s="178"/>
      <c r="H14" s="191">
        <f t="shared" si="0"/>
        <v>0</v>
      </c>
      <c r="I14" s="33"/>
    </row>
    <row r="15" spans="2:9" x14ac:dyDescent="0.2">
      <c r="B15" s="221"/>
      <c r="C15" s="307"/>
      <c r="D15" s="306"/>
      <c r="E15" s="306"/>
      <c r="F15" s="187"/>
      <c r="G15" s="180"/>
      <c r="H15" s="191" t="str">
        <f t="shared" si="0"/>
        <v/>
      </c>
      <c r="I15" s="33"/>
    </row>
    <row r="16" spans="2:9" ht="25.5" x14ac:dyDescent="0.2">
      <c r="B16" s="317" t="s">
        <v>475</v>
      </c>
      <c r="C16" s="305" t="s">
        <v>462</v>
      </c>
      <c r="D16" s="308"/>
      <c r="E16" s="308"/>
      <c r="F16" s="187"/>
      <c r="G16" s="181"/>
      <c r="H16" s="191" t="str">
        <f t="shared" si="0"/>
        <v/>
      </c>
    </row>
    <row r="17" spans="2:9" x14ac:dyDescent="0.2">
      <c r="B17" s="302"/>
      <c r="C17" s="247"/>
      <c r="D17" s="308"/>
      <c r="E17" s="308"/>
      <c r="F17" s="187"/>
      <c r="G17" s="452"/>
      <c r="H17" s="191" t="str">
        <f t="shared" si="0"/>
        <v/>
      </c>
    </row>
    <row r="18" spans="2:9" ht="25.5" x14ac:dyDescent="0.2">
      <c r="B18" s="317" t="s">
        <v>474</v>
      </c>
      <c r="C18" s="305" t="s">
        <v>473</v>
      </c>
      <c r="D18" s="306"/>
      <c r="E18" s="306"/>
      <c r="F18" s="187"/>
      <c r="G18" s="181"/>
      <c r="H18" s="191" t="str">
        <f t="shared" si="0"/>
        <v/>
      </c>
      <c r="I18" s="33"/>
    </row>
    <row r="19" spans="2:9" x14ac:dyDescent="0.2">
      <c r="B19" s="302"/>
      <c r="C19" s="247"/>
      <c r="D19" s="306"/>
      <c r="E19" s="306"/>
      <c r="F19" s="187"/>
      <c r="G19" s="181"/>
      <c r="H19" s="191" t="str">
        <f t="shared" si="0"/>
        <v/>
      </c>
      <c r="I19" s="32"/>
    </row>
    <row r="20" spans="2:9" x14ac:dyDescent="0.2">
      <c r="B20" s="317" t="s">
        <v>472</v>
      </c>
      <c r="C20" s="291" t="s">
        <v>274</v>
      </c>
      <c r="D20" s="306" t="s">
        <v>663</v>
      </c>
      <c r="E20" s="306"/>
      <c r="F20" s="187">
        <v>4930</v>
      </c>
      <c r="G20" s="178"/>
      <c r="H20" s="191">
        <f t="shared" si="0"/>
        <v>0</v>
      </c>
      <c r="I20" s="32"/>
    </row>
    <row r="21" spans="2:9" x14ac:dyDescent="0.2">
      <c r="B21" s="302"/>
      <c r="C21" s="247"/>
      <c r="D21" s="308"/>
      <c r="E21" s="186"/>
      <c r="F21" s="232"/>
      <c r="G21" s="453"/>
      <c r="H21" s="191" t="str">
        <f t="shared" si="0"/>
        <v/>
      </c>
      <c r="I21" s="16"/>
    </row>
    <row r="22" spans="2:9" x14ac:dyDescent="0.2">
      <c r="B22" s="317" t="s">
        <v>471</v>
      </c>
      <c r="C22" s="291" t="s">
        <v>449</v>
      </c>
      <c r="D22" s="306" t="s">
        <v>663</v>
      </c>
      <c r="E22" s="186"/>
      <c r="F22" s="232">
        <v>2960</v>
      </c>
      <c r="G22" s="178"/>
      <c r="H22" s="191">
        <f t="shared" si="0"/>
        <v>0</v>
      </c>
      <c r="I22" s="16"/>
    </row>
    <row r="23" spans="2:9" s="45" customFormat="1" x14ac:dyDescent="0.2">
      <c r="B23" s="317"/>
      <c r="C23" s="291"/>
      <c r="D23" s="306" t="s">
        <v>731</v>
      </c>
      <c r="E23" s="186"/>
      <c r="F23" s="232"/>
      <c r="G23" s="453"/>
      <c r="H23" s="191"/>
      <c r="I23" s="16"/>
    </row>
    <row r="24" spans="2:9" x14ac:dyDescent="0.2">
      <c r="B24" s="317" t="s">
        <v>470</v>
      </c>
      <c r="C24" s="291" t="s">
        <v>276</v>
      </c>
      <c r="D24" s="306" t="s">
        <v>663</v>
      </c>
      <c r="E24" s="306"/>
      <c r="F24" s="187">
        <v>1970</v>
      </c>
      <c r="G24" s="178"/>
      <c r="H24" s="191">
        <f t="shared" si="0"/>
        <v>0</v>
      </c>
      <c r="I24" s="32"/>
    </row>
    <row r="25" spans="2:9" x14ac:dyDescent="0.2">
      <c r="B25" s="221"/>
      <c r="C25" s="307"/>
      <c r="D25" s="306"/>
      <c r="E25" s="306"/>
      <c r="F25" s="187"/>
      <c r="G25" s="451"/>
      <c r="H25" s="191" t="str">
        <f t="shared" si="0"/>
        <v/>
      </c>
      <c r="I25" s="32"/>
    </row>
    <row r="26" spans="2:9" x14ac:dyDescent="0.2">
      <c r="B26" s="317" t="s">
        <v>469</v>
      </c>
      <c r="C26" s="291" t="s">
        <v>468</v>
      </c>
      <c r="D26" s="306"/>
      <c r="E26" s="306"/>
      <c r="F26" s="306"/>
      <c r="G26" s="181"/>
      <c r="H26" s="178"/>
      <c r="I26" s="32"/>
    </row>
    <row r="27" spans="2:9" x14ac:dyDescent="0.2">
      <c r="B27" s="302"/>
      <c r="C27" s="307"/>
      <c r="D27" s="306"/>
      <c r="E27" s="306"/>
      <c r="F27" s="306"/>
      <c r="G27" s="178"/>
      <c r="H27" s="178"/>
      <c r="I27" s="32"/>
    </row>
    <row r="28" spans="2:9" x14ac:dyDescent="0.2">
      <c r="B28" s="317" t="s">
        <v>467</v>
      </c>
      <c r="C28" s="291" t="s">
        <v>466</v>
      </c>
      <c r="D28" s="306"/>
      <c r="E28" s="306"/>
      <c r="F28" s="306"/>
      <c r="G28" s="178"/>
      <c r="H28" s="178"/>
      <c r="I28" s="32"/>
    </row>
    <row r="29" spans="2:9" x14ac:dyDescent="0.2">
      <c r="B29" s="221"/>
      <c r="C29" s="307"/>
      <c r="D29" s="306"/>
      <c r="E29" s="306"/>
      <c r="F29" s="306"/>
      <c r="G29" s="178"/>
      <c r="H29" s="178"/>
      <c r="I29" s="32"/>
    </row>
    <row r="30" spans="2:9" x14ac:dyDescent="0.2">
      <c r="B30" s="221" t="s">
        <v>54</v>
      </c>
      <c r="C30" s="291" t="s">
        <v>666</v>
      </c>
      <c r="D30" s="306" t="s">
        <v>484</v>
      </c>
      <c r="E30" s="306"/>
      <c r="F30" s="306">
        <v>1915</v>
      </c>
      <c r="G30" s="178"/>
      <c r="H30" s="178">
        <f>F30*G30</f>
        <v>0</v>
      </c>
      <c r="I30" s="32"/>
    </row>
    <row r="31" spans="2:9" x14ac:dyDescent="0.2">
      <c r="B31" s="221"/>
      <c r="C31" s="247"/>
      <c r="D31" s="306"/>
      <c r="E31" s="306"/>
      <c r="F31" s="306"/>
      <c r="G31" s="178"/>
      <c r="H31" s="178"/>
      <c r="I31" s="32"/>
    </row>
    <row r="32" spans="2:9" x14ac:dyDescent="0.2">
      <c r="B32" s="221" t="s">
        <v>56</v>
      </c>
      <c r="C32" s="291" t="s">
        <v>667</v>
      </c>
      <c r="D32" s="306" t="s">
        <v>484</v>
      </c>
      <c r="E32" s="306"/>
      <c r="F32" s="306">
        <v>375</v>
      </c>
      <c r="G32" s="178"/>
      <c r="H32" s="178">
        <f>F32*G32</f>
        <v>0</v>
      </c>
      <c r="I32" s="32"/>
    </row>
    <row r="33" spans="2:9" x14ac:dyDescent="0.2">
      <c r="B33" s="221"/>
      <c r="C33" s="247"/>
      <c r="D33" s="306"/>
      <c r="E33" s="306"/>
      <c r="F33" s="306"/>
      <c r="G33" s="178"/>
      <c r="H33" s="178"/>
      <c r="I33" s="32"/>
    </row>
    <row r="34" spans="2:9" x14ac:dyDescent="0.2">
      <c r="B34" s="221" t="s">
        <v>69</v>
      </c>
      <c r="C34" s="291" t="s">
        <v>668</v>
      </c>
      <c r="D34" s="306" t="s">
        <v>484</v>
      </c>
      <c r="E34" s="306"/>
      <c r="F34" s="306">
        <v>100</v>
      </c>
      <c r="G34" s="178"/>
      <c r="H34" s="178">
        <f>F34*G34</f>
        <v>0</v>
      </c>
      <c r="I34" s="32"/>
    </row>
    <row r="35" spans="2:9" x14ac:dyDescent="0.2">
      <c r="B35" s="221"/>
      <c r="C35" s="291"/>
      <c r="D35" s="306"/>
      <c r="E35" s="306"/>
      <c r="F35" s="306"/>
      <c r="G35" s="178"/>
      <c r="H35" s="178"/>
      <c r="I35" s="32"/>
    </row>
    <row r="36" spans="2:9" x14ac:dyDescent="0.2">
      <c r="B36" s="221"/>
      <c r="C36" s="291"/>
      <c r="D36" s="306"/>
      <c r="E36" s="306"/>
      <c r="F36" s="306"/>
      <c r="G36" s="178"/>
      <c r="H36" s="178"/>
      <c r="I36" s="32"/>
    </row>
    <row r="37" spans="2:9" x14ac:dyDescent="0.2">
      <c r="B37" s="221"/>
      <c r="C37" s="291"/>
      <c r="D37" s="306"/>
      <c r="E37" s="306"/>
      <c r="F37" s="306"/>
      <c r="G37" s="178"/>
      <c r="H37" s="178"/>
      <c r="I37" s="32"/>
    </row>
    <row r="38" spans="2:9" x14ac:dyDescent="0.2">
      <c r="B38" s="221"/>
      <c r="C38" s="291"/>
      <c r="D38" s="306"/>
      <c r="E38" s="306"/>
      <c r="F38" s="306"/>
      <c r="G38" s="178"/>
      <c r="H38" s="178"/>
      <c r="I38" s="32"/>
    </row>
    <row r="39" spans="2:9" x14ac:dyDescent="0.2">
      <c r="B39" s="221"/>
      <c r="C39" s="291"/>
      <c r="D39" s="306"/>
      <c r="E39" s="306"/>
      <c r="F39" s="306"/>
      <c r="G39" s="178"/>
      <c r="H39" s="178"/>
      <c r="I39" s="32"/>
    </row>
    <row r="40" spans="2:9" x14ac:dyDescent="0.2">
      <c r="B40" s="221"/>
      <c r="C40" s="291"/>
      <c r="D40" s="306"/>
      <c r="E40" s="306"/>
      <c r="F40" s="306"/>
      <c r="G40" s="178"/>
      <c r="H40" s="178"/>
      <c r="I40" s="32"/>
    </row>
    <row r="41" spans="2:9" x14ac:dyDescent="0.2">
      <c r="B41" s="221"/>
      <c r="C41" s="291"/>
      <c r="D41" s="306"/>
      <c r="E41" s="306"/>
      <c r="F41" s="306"/>
      <c r="G41" s="178"/>
      <c r="H41" s="178"/>
      <c r="I41" s="32"/>
    </row>
    <row r="42" spans="2:9" x14ac:dyDescent="0.2">
      <c r="B42" s="221"/>
      <c r="C42" s="291"/>
      <c r="D42" s="306"/>
      <c r="E42" s="306"/>
      <c r="F42" s="306"/>
      <c r="G42" s="178"/>
      <c r="H42" s="178"/>
      <c r="I42" s="32"/>
    </row>
    <row r="43" spans="2:9" x14ac:dyDescent="0.2">
      <c r="B43" s="221"/>
      <c r="C43" s="291"/>
      <c r="D43" s="306"/>
      <c r="E43" s="306"/>
      <c r="F43" s="306"/>
      <c r="G43" s="178"/>
      <c r="H43" s="178"/>
      <c r="I43" s="32"/>
    </row>
    <row r="44" spans="2:9" x14ac:dyDescent="0.2">
      <c r="B44" s="221"/>
      <c r="C44" s="291"/>
      <c r="D44" s="306"/>
      <c r="E44" s="306"/>
      <c r="F44" s="306"/>
      <c r="G44" s="178"/>
      <c r="H44" s="178"/>
      <c r="I44" s="32"/>
    </row>
    <row r="45" spans="2:9" x14ac:dyDescent="0.2">
      <c r="B45" s="221"/>
      <c r="C45" s="291"/>
      <c r="D45" s="306"/>
      <c r="E45" s="306"/>
      <c r="F45" s="306"/>
      <c r="G45" s="178"/>
      <c r="H45" s="178"/>
      <c r="I45" s="32"/>
    </row>
    <row r="46" spans="2:9" x14ac:dyDescent="0.2">
      <c r="B46" s="221"/>
      <c r="C46" s="291"/>
      <c r="D46" s="306"/>
      <c r="E46" s="306"/>
      <c r="F46" s="306"/>
      <c r="G46" s="178"/>
      <c r="H46" s="178"/>
      <c r="I46" s="32"/>
    </row>
    <row r="47" spans="2:9" x14ac:dyDescent="0.2">
      <c r="B47" s="221"/>
      <c r="C47" s="291"/>
      <c r="D47" s="306"/>
      <c r="E47" s="306"/>
      <c r="F47" s="306"/>
      <c r="G47" s="178"/>
      <c r="H47" s="178"/>
      <c r="I47" s="32"/>
    </row>
    <row r="48" spans="2:9" x14ac:dyDescent="0.2">
      <c r="B48" s="221"/>
      <c r="C48" s="291"/>
      <c r="D48" s="306"/>
      <c r="E48" s="306"/>
      <c r="F48" s="306"/>
      <c r="G48" s="178"/>
      <c r="H48" s="178"/>
      <c r="I48" s="32"/>
    </row>
    <row r="49" spans="2:9" x14ac:dyDescent="0.2">
      <c r="B49" s="221"/>
      <c r="C49" s="291"/>
      <c r="D49" s="306"/>
      <c r="E49" s="306"/>
      <c r="F49" s="306"/>
      <c r="G49" s="178"/>
      <c r="H49" s="178"/>
      <c r="I49" s="32"/>
    </row>
    <row r="50" spans="2:9" x14ac:dyDescent="0.2">
      <c r="B50" s="221"/>
      <c r="C50" s="291"/>
      <c r="D50" s="306"/>
      <c r="E50" s="306"/>
      <c r="F50" s="306"/>
      <c r="G50" s="178"/>
      <c r="H50" s="178"/>
      <c r="I50" s="32"/>
    </row>
    <row r="51" spans="2:9" x14ac:dyDescent="0.2">
      <c r="B51" s="221"/>
      <c r="C51" s="291"/>
      <c r="D51" s="306"/>
      <c r="E51" s="306"/>
      <c r="F51" s="306"/>
      <c r="G51" s="178"/>
      <c r="H51" s="178"/>
      <c r="I51" s="32"/>
    </row>
    <row r="52" spans="2:9" x14ac:dyDescent="0.2">
      <c r="B52" s="221"/>
      <c r="C52" s="291"/>
      <c r="D52" s="306"/>
      <c r="E52" s="306"/>
      <c r="F52" s="306"/>
      <c r="G52" s="178"/>
      <c r="H52" s="178"/>
      <c r="I52" s="32"/>
    </row>
    <row r="53" spans="2:9" x14ac:dyDescent="0.2">
      <c r="B53" s="221"/>
      <c r="C53" s="291"/>
      <c r="D53" s="306"/>
      <c r="E53" s="306"/>
      <c r="F53" s="306"/>
      <c r="G53" s="178"/>
      <c r="H53" s="178"/>
      <c r="I53" s="32"/>
    </row>
    <row r="54" spans="2:9" x14ac:dyDescent="0.2">
      <c r="B54" s="221"/>
      <c r="C54" s="291"/>
      <c r="D54" s="306"/>
      <c r="E54" s="306"/>
      <c r="F54" s="306"/>
      <c r="G54" s="178"/>
      <c r="H54" s="178"/>
      <c r="I54" s="32"/>
    </row>
    <row r="55" spans="2:9" x14ac:dyDescent="0.2">
      <c r="B55" s="221"/>
      <c r="C55" s="291"/>
      <c r="D55" s="306"/>
      <c r="E55" s="306"/>
      <c r="F55" s="306"/>
      <c r="G55" s="178"/>
      <c r="H55" s="178"/>
      <c r="I55" s="32"/>
    </row>
    <row r="56" spans="2:9" x14ac:dyDescent="0.2">
      <c r="B56" s="221"/>
      <c r="C56" s="291"/>
      <c r="D56" s="306"/>
      <c r="E56" s="306"/>
      <c r="F56" s="306"/>
      <c r="G56" s="178"/>
      <c r="H56" s="178"/>
      <c r="I56" s="32"/>
    </row>
    <row r="57" spans="2:9" x14ac:dyDescent="0.2">
      <c r="B57" s="221"/>
      <c r="C57" s="291"/>
      <c r="D57" s="306"/>
      <c r="E57" s="306"/>
      <c r="F57" s="306"/>
      <c r="G57" s="178"/>
      <c r="H57" s="178"/>
      <c r="I57" s="32"/>
    </row>
    <row r="58" spans="2:9" x14ac:dyDescent="0.2">
      <c r="B58" s="221"/>
      <c r="C58" s="291"/>
      <c r="D58" s="306"/>
      <c r="E58" s="306"/>
      <c r="F58" s="306"/>
      <c r="G58" s="178"/>
      <c r="H58" s="178"/>
      <c r="I58" s="32"/>
    </row>
    <row r="59" spans="2:9" x14ac:dyDescent="0.2">
      <c r="B59" s="221"/>
      <c r="C59" s="291"/>
      <c r="D59" s="306"/>
      <c r="E59" s="306"/>
      <c r="F59" s="306"/>
      <c r="G59" s="178"/>
      <c r="H59" s="178"/>
      <c r="I59" s="32"/>
    </row>
    <row r="60" spans="2:9" x14ac:dyDescent="0.2">
      <c r="B60" s="221"/>
      <c r="C60" s="291"/>
      <c r="D60" s="306"/>
      <c r="E60" s="306"/>
      <c r="F60" s="306"/>
      <c r="G60" s="178"/>
      <c r="H60" s="178"/>
      <c r="I60" s="32"/>
    </row>
    <row r="61" spans="2:9" x14ac:dyDescent="0.2">
      <c r="B61" s="221"/>
      <c r="C61" s="291"/>
      <c r="D61" s="306"/>
      <c r="E61" s="306"/>
      <c r="F61" s="306"/>
      <c r="G61" s="178"/>
      <c r="H61" s="178"/>
      <c r="I61" s="32"/>
    </row>
    <row r="62" spans="2:9" x14ac:dyDescent="0.2">
      <c r="B62" s="221"/>
      <c r="C62" s="291"/>
      <c r="D62" s="306"/>
      <c r="E62" s="306"/>
      <c r="F62" s="306"/>
      <c r="G62" s="178"/>
      <c r="H62" s="178"/>
      <c r="I62" s="32"/>
    </row>
    <row r="63" spans="2:9" x14ac:dyDescent="0.2">
      <c r="B63" s="221"/>
      <c r="C63" s="307"/>
      <c r="D63" s="306"/>
      <c r="E63" s="306"/>
      <c r="F63" s="187"/>
      <c r="G63" s="451"/>
      <c r="H63" s="191"/>
      <c r="I63" s="32"/>
    </row>
    <row r="64" spans="2:9" x14ac:dyDescent="0.2">
      <c r="B64" s="221"/>
      <c r="C64" s="307"/>
      <c r="D64" s="306"/>
      <c r="E64" s="306"/>
      <c r="F64" s="187"/>
      <c r="G64" s="451"/>
      <c r="H64" s="191"/>
      <c r="I64" s="32"/>
    </row>
    <row r="65" spans="2:9" x14ac:dyDescent="0.2">
      <c r="B65" s="221"/>
      <c r="C65" s="307"/>
      <c r="D65" s="306"/>
      <c r="E65" s="306"/>
      <c r="F65" s="187"/>
      <c r="G65" s="451"/>
      <c r="H65" s="191"/>
      <c r="I65" s="32"/>
    </row>
    <row r="66" spans="2:9" x14ac:dyDescent="0.2">
      <c r="B66" s="221"/>
      <c r="C66" s="307"/>
      <c r="D66" s="306"/>
      <c r="E66" s="306"/>
      <c r="F66" s="306"/>
      <c r="G66" s="181"/>
      <c r="H66" s="191" t="str">
        <f t="shared" si="0"/>
        <v/>
      </c>
      <c r="I66" s="32"/>
    </row>
    <row r="67" spans="2:9" x14ac:dyDescent="0.2">
      <c r="B67" s="317"/>
      <c r="C67" s="291"/>
      <c r="D67" s="306"/>
      <c r="E67" s="306"/>
      <c r="F67" s="306"/>
      <c r="G67" s="181"/>
      <c r="H67" s="191" t="str">
        <f t="shared" si="0"/>
        <v/>
      </c>
      <c r="I67" s="32"/>
    </row>
    <row r="68" spans="2:9" x14ac:dyDescent="0.2">
      <c r="B68" s="302"/>
      <c r="C68" s="247"/>
      <c r="D68" s="306"/>
      <c r="E68" s="306"/>
      <c r="F68" s="306"/>
      <c r="G68" s="181"/>
      <c r="H68" s="191" t="str">
        <f t="shared" si="0"/>
        <v/>
      </c>
      <c r="I68" s="32"/>
    </row>
    <row r="69" spans="2:9" x14ac:dyDescent="0.2">
      <c r="B69" s="302"/>
      <c r="C69" s="247"/>
      <c r="D69" s="306"/>
      <c r="E69" s="306"/>
      <c r="F69" s="306"/>
      <c r="G69" s="181"/>
      <c r="H69" s="191" t="str">
        <f t="shared" si="0"/>
        <v/>
      </c>
      <c r="I69" s="32"/>
    </row>
    <row r="70" spans="2:9" x14ac:dyDescent="0.2">
      <c r="B70" s="302"/>
      <c r="C70" s="247"/>
      <c r="D70" s="306"/>
      <c r="E70" s="306"/>
      <c r="F70" s="306"/>
      <c r="G70" s="181"/>
      <c r="H70" s="191" t="str">
        <f t="shared" si="0"/>
        <v/>
      </c>
      <c r="I70" s="32"/>
    </row>
    <row r="71" spans="2:9" x14ac:dyDescent="0.2">
      <c r="B71" s="302"/>
      <c r="C71" s="247"/>
      <c r="D71" s="306"/>
      <c r="E71" s="306"/>
      <c r="F71" s="306"/>
      <c r="G71" s="181"/>
      <c r="H71" s="191" t="str">
        <f t="shared" si="0"/>
        <v/>
      </c>
      <c r="I71" s="32"/>
    </row>
    <row r="72" spans="2:9" x14ac:dyDescent="0.2">
      <c r="B72" s="302"/>
      <c r="C72" s="247"/>
      <c r="D72" s="306"/>
      <c r="E72" s="306"/>
      <c r="F72" s="306"/>
      <c r="G72" s="181"/>
      <c r="H72" s="191" t="str">
        <f t="shared" si="0"/>
        <v/>
      </c>
      <c r="I72" s="32"/>
    </row>
    <row r="73" spans="2:9" x14ac:dyDescent="0.2">
      <c r="B73" s="302"/>
      <c r="C73" s="247"/>
      <c r="D73" s="306"/>
      <c r="E73" s="306"/>
      <c r="F73" s="306"/>
      <c r="G73" s="181"/>
      <c r="H73" s="191" t="str">
        <f t="shared" si="0"/>
        <v/>
      </c>
      <c r="I73" s="32"/>
    </row>
    <row r="74" spans="2:9" x14ac:dyDescent="0.2">
      <c r="B74" s="302"/>
      <c r="C74" s="247"/>
      <c r="D74" s="306"/>
      <c r="E74" s="306"/>
      <c r="F74" s="306"/>
      <c r="G74" s="181"/>
      <c r="H74" s="191" t="str">
        <f t="shared" si="0"/>
        <v/>
      </c>
      <c r="I74" s="32"/>
    </row>
    <row r="75" spans="2:9" s="22" customFormat="1" ht="19.5" customHeight="1" x14ac:dyDescent="0.2">
      <c r="B75" s="285" t="str">
        <f>$B$10</f>
        <v>C4.2</v>
      </c>
      <c r="C75" s="240" t="s">
        <v>655</v>
      </c>
      <c r="D75" s="241"/>
      <c r="E75" s="241"/>
      <c r="F75" s="242"/>
      <c r="G75" s="454"/>
      <c r="H75" s="455">
        <f>SUM(H9:H74)</f>
        <v>0</v>
      </c>
      <c r="I75" s="26"/>
    </row>
    <row r="76" spans="2:9" x14ac:dyDescent="0.2">
      <c r="G76" s="1"/>
      <c r="H76" s="4"/>
      <c r="I76" s="32"/>
    </row>
    <row r="77" spans="2:9" x14ac:dyDescent="0.2">
      <c r="G77" s="1"/>
      <c r="H77" s="4"/>
      <c r="I77" s="32"/>
    </row>
    <row r="78" spans="2:9" x14ac:dyDescent="0.2">
      <c r="G78" s="1"/>
      <c r="H78" s="4"/>
      <c r="I78" s="32"/>
    </row>
    <row r="79" spans="2:9" x14ac:dyDescent="0.2">
      <c r="G79" s="1"/>
      <c r="H79" s="4"/>
      <c r="I79" s="32"/>
    </row>
    <row r="80" spans="2:9" s="22" customFormat="1" ht="19.5" customHeight="1" x14ac:dyDescent="0.2">
      <c r="B80" s="309"/>
      <c r="C80" s="319"/>
      <c r="D80" s="311"/>
      <c r="E80" s="311"/>
      <c r="F80" s="311"/>
      <c r="G80" s="1"/>
      <c r="H80" s="4"/>
      <c r="I80" s="26"/>
    </row>
    <row r="81" spans="2:9" s="1" customFormat="1" x14ac:dyDescent="0.2">
      <c r="B81" s="309"/>
      <c r="C81" s="319"/>
      <c r="D81" s="311"/>
      <c r="E81" s="311"/>
      <c r="F81" s="311"/>
      <c r="H81" s="4"/>
      <c r="I81" s="4"/>
    </row>
    <row r="82" spans="2:9" s="1" customFormat="1" x14ac:dyDescent="0.2">
      <c r="B82" s="309"/>
      <c r="C82" s="319"/>
      <c r="D82" s="311"/>
      <c r="E82" s="311"/>
      <c r="F82" s="311"/>
      <c r="H82" s="4"/>
      <c r="I82" s="4"/>
    </row>
    <row r="83" spans="2:9" s="1" customFormat="1" x14ac:dyDescent="0.2">
      <c r="B83" s="309"/>
      <c r="C83" s="319"/>
      <c r="D83" s="311"/>
      <c r="E83" s="311"/>
      <c r="F83" s="311"/>
      <c r="H83" s="4"/>
      <c r="I83" s="4"/>
    </row>
    <row r="84" spans="2:9" s="1" customFormat="1" x14ac:dyDescent="0.2">
      <c r="B84" s="309"/>
      <c r="C84" s="319"/>
      <c r="D84" s="311"/>
      <c r="E84" s="311"/>
      <c r="F84" s="311"/>
      <c r="H84" s="4"/>
      <c r="I84" s="101"/>
    </row>
    <row r="85" spans="2:9" s="1" customFormat="1" x14ac:dyDescent="0.2">
      <c r="B85" s="309"/>
      <c r="C85" s="319"/>
      <c r="D85" s="311"/>
      <c r="E85" s="311"/>
      <c r="F85" s="311"/>
      <c r="H85" s="4"/>
      <c r="I85" s="96"/>
    </row>
    <row r="86" spans="2:9" s="1" customFormat="1" x14ac:dyDescent="0.2">
      <c r="B86" s="309"/>
      <c r="C86" s="319"/>
      <c r="D86" s="311"/>
      <c r="E86" s="311"/>
      <c r="F86" s="311"/>
      <c r="H86" s="4"/>
      <c r="I86" s="96"/>
    </row>
    <row r="87" spans="2:9" s="1" customFormat="1" x14ac:dyDescent="0.2">
      <c r="B87" s="309"/>
      <c r="C87" s="319"/>
      <c r="D87" s="311"/>
      <c r="E87" s="311"/>
      <c r="F87" s="311"/>
      <c r="H87" s="4"/>
      <c r="I87" s="96"/>
    </row>
    <row r="88" spans="2:9" s="7" customFormat="1" ht="24.95" customHeight="1" x14ac:dyDescent="0.2">
      <c r="B88" s="309"/>
      <c r="C88" s="319"/>
      <c r="D88" s="311"/>
      <c r="E88" s="311"/>
      <c r="F88" s="311"/>
      <c r="G88" s="1"/>
      <c r="H88" s="4"/>
      <c r="I88" s="94"/>
    </row>
    <row r="89" spans="2:9" s="22" customFormat="1" ht="19.5" customHeight="1" x14ac:dyDescent="0.2">
      <c r="B89" s="309"/>
      <c r="C89" s="319"/>
      <c r="D89" s="311"/>
      <c r="E89" s="311"/>
      <c r="F89" s="311"/>
      <c r="G89" s="1"/>
      <c r="H89" s="4"/>
      <c r="I89" s="26"/>
    </row>
    <row r="90" spans="2:9" x14ac:dyDescent="0.2">
      <c r="G90" s="1"/>
      <c r="H90" s="4"/>
      <c r="I90" s="32"/>
    </row>
    <row r="91" spans="2:9" x14ac:dyDescent="0.2">
      <c r="G91" s="1"/>
      <c r="H91" s="4"/>
      <c r="I91" s="32"/>
    </row>
    <row r="92" spans="2:9" x14ac:dyDescent="0.2">
      <c r="G92" s="1"/>
      <c r="H92" s="4"/>
      <c r="I92" s="32"/>
    </row>
    <row r="93" spans="2:9" x14ac:dyDescent="0.2">
      <c r="G93" s="1"/>
      <c r="H93" s="4"/>
      <c r="I93" s="32"/>
    </row>
    <row r="94" spans="2:9" x14ac:dyDescent="0.2">
      <c r="G94" s="1"/>
      <c r="H94" s="4"/>
      <c r="I94" s="32"/>
    </row>
    <row r="95" spans="2:9" x14ac:dyDescent="0.2">
      <c r="G95" s="1"/>
      <c r="H95" s="4"/>
      <c r="I95" s="32"/>
    </row>
    <row r="96" spans="2:9" x14ac:dyDescent="0.2">
      <c r="G96" s="1"/>
      <c r="H96" s="4"/>
      <c r="I96" s="32"/>
    </row>
    <row r="97" spans="7:9" x14ac:dyDescent="0.2">
      <c r="G97" s="1"/>
      <c r="H97" s="4"/>
      <c r="I97" s="32"/>
    </row>
    <row r="98" spans="7:9" x14ac:dyDescent="0.2">
      <c r="G98" s="1"/>
      <c r="H98" s="4"/>
      <c r="I98" s="32"/>
    </row>
    <row r="99" spans="7:9" x14ac:dyDescent="0.2">
      <c r="G99" s="1"/>
      <c r="H99" s="4"/>
      <c r="I99" s="32"/>
    </row>
    <row r="100" spans="7:9" x14ac:dyDescent="0.2">
      <c r="G100" s="1"/>
      <c r="H100" s="4"/>
      <c r="I100" s="32"/>
    </row>
    <row r="101" spans="7:9" x14ac:dyDescent="0.2">
      <c r="G101" s="1"/>
      <c r="H101" s="4"/>
      <c r="I101" s="32"/>
    </row>
    <row r="102" spans="7:9" x14ac:dyDescent="0.2">
      <c r="G102" s="1"/>
      <c r="H102" s="4"/>
      <c r="I102" s="32"/>
    </row>
    <row r="103" spans="7:9" x14ac:dyDescent="0.2">
      <c r="G103" s="1"/>
      <c r="H103" s="4"/>
      <c r="I103" s="32"/>
    </row>
    <row r="104" spans="7:9" x14ac:dyDescent="0.2">
      <c r="G104" s="1"/>
      <c r="H104" s="4"/>
      <c r="I104" s="32"/>
    </row>
    <row r="105" spans="7:9" x14ac:dyDescent="0.2">
      <c r="G105" s="1"/>
      <c r="H105" s="4"/>
      <c r="I105" s="32"/>
    </row>
    <row r="106" spans="7:9" x14ac:dyDescent="0.2">
      <c r="G106" s="1"/>
      <c r="H106" s="4"/>
      <c r="I106" s="32"/>
    </row>
    <row r="107" spans="7:9" x14ac:dyDescent="0.2">
      <c r="G107" s="1"/>
      <c r="H107" s="4"/>
      <c r="I107" s="32"/>
    </row>
    <row r="108" spans="7:9" x14ac:dyDescent="0.2">
      <c r="G108" s="1"/>
      <c r="H108" s="4"/>
      <c r="I108" s="32"/>
    </row>
    <row r="109" spans="7:9" x14ac:dyDescent="0.2">
      <c r="G109" s="1"/>
      <c r="H109" s="4"/>
      <c r="I109" s="32"/>
    </row>
    <row r="110" spans="7:9" x14ac:dyDescent="0.2">
      <c r="G110" s="1"/>
      <c r="H110" s="4"/>
      <c r="I110" s="32"/>
    </row>
    <row r="111" spans="7:9" x14ac:dyDescent="0.2">
      <c r="G111" s="1"/>
      <c r="H111" s="4"/>
      <c r="I111" s="32"/>
    </row>
    <row r="112" spans="7:9" x14ac:dyDescent="0.2">
      <c r="G112" s="1"/>
      <c r="H112" s="4"/>
      <c r="I112" s="32"/>
    </row>
    <row r="113" spans="9:9" x14ac:dyDescent="0.2">
      <c r="I113" s="32"/>
    </row>
    <row r="114" spans="9:9" x14ac:dyDescent="0.2">
      <c r="I114" s="32"/>
    </row>
    <row r="115" spans="9:9" x14ac:dyDescent="0.2">
      <c r="I115" s="32"/>
    </row>
    <row r="116" spans="9:9" x14ac:dyDescent="0.2">
      <c r="I116" s="32"/>
    </row>
    <row r="117" spans="9:9" x14ac:dyDescent="0.2">
      <c r="I117" s="32"/>
    </row>
    <row r="118" spans="9:9" x14ac:dyDescent="0.2">
      <c r="I118" s="32"/>
    </row>
    <row r="119" spans="9:9" x14ac:dyDescent="0.2">
      <c r="I119" s="32"/>
    </row>
    <row r="120" spans="9:9" x14ac:dyDescent="0.2">
      <c r="I120" s="32"/>
    </row>
    <row r="121" spans="9:9" x14ac:dyDescent="0.2">
      <c r="I121" s="32"/>
    </row>
    <row r="122" spans="9:9" x14ac:dyDescent="0.2">
      <c r="I122" s="32"/>
    </row>
    <row r="123" spans="9:9" x14ac:dyDescent="0.2">
      <c r="I123" s="32"/>
    </row>
    <row r="124" spans="9:9" x14ac:dyDescent="0.2">
      <c r="I124" s="32"/>
    </row>
    <row r="125" spans="9:9" x14ac:dyDescent="0.2">
      <c r="I125" s="32"/>
    </row>
    <row r="126" spans="9:9" x14ac:dyDescent="0.2">
      <c r="I126" s="32"/>
    </row>
    <row r="127" spans="9:9" x14ac:dyDescent="0.2">
      <c r="I127" s="32"/>
    </row>
    <row r="128" spans="9:9" x14ac:dyDescent="0.2">
      <c r="I128" s="32"/>
    </row>
    <row r="129" spans="9:9" x14ac:dyDescent="0.2">
      <c r="I129" s="32"/>
    </row>
    <row r="130" spans="9:9" x14ac:dyDescent="0.2">
      <c r="I130" s="32"/>
    </row>
    <row r="131" spans="9:9" x14ac:dyDescent="0.2">
      <c r="I131" s="32"/>
    </row>
    <row r="132" spans="9:9" x14ac:dyDescent="0.2">
      <c r="I132" s="32"/>
    </row>
    <row r="133" spans="9:9" x14ac:dyDescent="0.2">
      <c r="I133" s="32"/>
    </row>
    <row r="134" spans="9:9" x14ac:dyDescent="0.2">
      <c r="I134" s="32"/>
    </row>
    <row r="135" spans="9:9" x14ac:dyDescent="0.2">
      <c r="I135" s="32"/>
    </row>
    <row r="136" spans="9:9" x14ac:dyDescent="0.2">
      <c r="I136" s="32"/>
    </row>
    <row r="137" spans="9:9" x14ac:dyDescent="0.2">
      <c r="I137" s="32"/>
    </row>
    <row r="138" spans="9:9" x14ac:dyDescent="0.2">
      <c r="I138" s="32"/>
    </row>
    <row r="139" spans="9:9" x14ac:dyDescent="0.2">
      <c r="I139" s="32"/>
    </row>
    <row r="140" spans="9:9" x14ac:dyDescent="0.2">
      <c r="I140" s="32"/>
    </row>
    <row r="141" spans="9:9" x14ac:dyDescent="0.2">
      <c r="I141" s="32"/>
    </row>
    <row r="142" spans="9:9" x14ac:dyDescent="0.2">
      <c r="I142" s="32"/>
    </row>
    <row r="143" spans="9:9" x14ac:dyDescent="0.2">
      <c r="I143" s="32"/>
    </row>
    <row r="144" spans="9:9" x14ac:dyDescent="0.2">
      <c r="I144" s="32"/>
    </row>
    <row r="145" spans="2:9" x14ac:dyDescent="0.2">
      <c r="I145" s="32"/>
    </row>
    <row r="146" spans="2:9" x14ac:dyDescent="0.2">
      <c r="I146" s="32"/>
    </row>
    <row r="147" spans="2:9" x14ac:dyDescent="0.2">
      <c r="I147" s="32"/>
    </row>
    <row r="148" spans="2:9" x14ac:dyDescent="0.2">
      <c r="I148" s="32"/>
    </row>
    <row r="149" spans="2:9" x14ac:dyDescent="0.2">
      <c r="I149" s="32"/>
    </row>
    <row r="150" spans="2:9" s="22" customFormat="1" ht="24.95" customHeight="1" x14ac:dyDescent="0.2">
      <c r="B150" s="309"/>
      <c r="C150" s="319"/>
      <c r="D150" s="311"/>
      <c r="E150" s="311"/>
      <c r="F150" s="311"/>
      <c r="G150" s="58"/>
      <c r="H150" s="59"/>
      <c r="I150" s="2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1D634-D43C-4E5E-BE94-4AFC972C4ABA}">
  <sheetPr codeName="Sheet55">
    <tabColor rgb="FFFF0000"/>
  </sheetPr>
  <dimension ref="B1:I78"/>
  <sheetViews>
    <sheetView topLeftCell="A26" zoomScale="55" zoomScaleNormal="55" zoomScaleSheetLayoutView="85" zoomScalePageLayoutView="125" workbookViewId="0">
      <selection activeCell="G12" sqref="G12:G29"/>
    </sheetView>
  </sheetViews>
  <sheetFormatPr defaultColWidth="6.85546875" defaultRowHeight="12.75" x14ac:dyDescent="0.2"/>
  <cols>
    <col min="1" max="1" width="0.85546875" style="58" customWidth="1"/>
    <col min="2" max="2" width="11.7109375" style="309" customWidth="1"/>
    <col min="3" max="3" width="45.7109375" style="319" customWidth="1"/>
    <col min="4" max="4" width="13.7109375" style="311" customWidth="1"/>
    <col min="5" max="5" width="5.7109375" style="311" hidden="1" customWidth="1"/>
    <col min="6" max="6" width="15.7109375" style="311" customWidth="1"/>
    <col min="7" max="7" width="15.7109375" style="58" customWidth="1"/>
    <col min="8" max="8" width="15.7109375" style="59" customWidth="1"/>
    <col min="9" max="9" width="0.85546875" style="59" customWidth="1"/>
    <col min="10" max="16384" width="6.85546875" style="58"/>
  </cols>
  <sheetData>
    <row r="1" spans="2:9" x14ac:dyDescent="0.2">
      <c r="B1" s="253" t="str">
        <f>Client1</f>
        <v>Province of KwaZulu-Natal</v>
      </c>
      <c r="C1" s="312"/>
      <c r="D1" s="293"/>
      <c r="E1" s="293"/>
      <c r="F1" s="505" t="str">
        <f>"Contract No. "&amp;ContractNo</f>
        <v>Contract No. ZNB1250/00000/00/PMC/INF/21/T</v>
      </c>
      <c r="G1" s="505"/>
      <c r="H1" s="505"/>
    </row>
    <row r="2" spans="2:9" x14ac:dyDescent="0.2">
      <c r="B2" s="256" t="str">
        <f>Client2</f>
        <v>Department of Transport</v>
      </c>
      <c r="C2" s="312"/>
      <c r="D2" s="293"/>
      <c r="E2" s="293"/>
      <c r="F2" s="255"/>
      <c r="G2" s="257"/>
      <c r="H2" s="258"/>
    </row>
    <row r="3" spans="2:9" x14ac:dyDescent="0.2">
      <c r="B3" s="294"/>
      <c r="C3" s="294"/>
      <c r="D3" s="296"/>
      <c r="E3" s="296"/>
      <c r="F3" s="260"/>
      <c r="G3" s="261"/>
      <c r="H3" s="262"/>
    </row>
    <row r="4" spans="2:9" x14ac:dyDescent="0.2">
      <c r="B4" s="500" t="s">
        <v>1054</v>
      </c>
      <c r="C4" s="501"/>
      <c r="D4" s="501"/>
      <c r="E4" s="501"/>
      <c r="F4" s="501"/>
      <c r="G4" s="501"/>
      <c r="H4" s="497" t="str">
        <f>"CHAPTER "&amp;B10</f>
        <v>CHAPTER C4.3</v>
      </c>
      <c r="I4" s="5"/>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498"/>
      <c r="I5" s="6"/>
    </row>
    <row r="6" spans="2:9" ht="12.75" customHeight="1" x14ac:dyDescent="0.2">
      <c r="B6" s="493"/>
      <c r="C6" s="494"/>
      <c r="D6" s="494"/>
      <c r="E6" s="494"/>
      <c r="F6" s="494"/>
      <c r="G6" s="494"/>
      <c r="H6" s="498"/>
      <c r="I6" s="6"/>
    </row>
    <row r="7" spans="2:9" ht="7.5" customHeight="1" x14ac:dyDescent="0.2">
      <c r="B7" s="495"/>
      <c r="C7" s="496"/>
      <c r="D7" s="496"/>
      <c r="E7" s="496"/>
      <c r="F7" s="496"/>
      <c r="G7" s="496"/>
      <c r="H7" s="499"/>
      <c r="I7" s="6"/>
    </row>
    <row r="8" spans="2:9" s="7" customFormat="1" ht="24.95" customHeight="1" x14ac:dyDescent="0.2">
      <c r="B8" s="263" t="s">
        <v>0</v>
      </c>
      <c r="C8" s="220" t="s">
        <v>1</v>
      </c>
      <c r="D8" s="220" t="s">
        <v>2</v>
      </c>
      <c r="E8" s="220" t="s">
        <v>9</v>
      </c>
      <c r="F8" s="220" t="s">
        <v>3</v>
      </c>
      <c r="G8" s="9" t="s">
        <v>4</v>
      </c>
      <c r="H8" s="9" t="s">
        <v>5</v>
      </c>
      <c r="I8" s="10"/>
    </row>
    <row r="9" spans="2:9" s="7" customFormat="1" x14ac:dyDescent="0.2">
      <c r="B9" s="320"/>
      <c r="C9" s="321"/>
      <c r="D9" s="321"/>
      <c r="E9" s="321"/>
      <c r="F9" s="321"/>
      <c r="G9" s="188"/>
      <c r="H9" s="188"/>
      <c r="I9" s="103"/>
    </row>
    <row r="10" spans="2:9" s="7" customFormat="1" x14ac:dyDescent="0.2">
      <c r="B10" s="226" t="s">
        <v>673</v>
      </c>
      <c r="C10" s="227" t="s">
        <v>675</v>
      </c>
      <c r="D10" s="288"/>
      <c r="E10" s="288"/>
      <c r="F10" s="288"/>
      <c r="G10" s="189"/>
      <c r="H10" s="189"/>
      <c r="I10" s="103"/>
    </row>
    <row r="11" spans="2:9" s="7" customFormat="1" x14ac:dyDescent="0.2">
      <c r="B11" s="322"/>
      <c r="C11" s="228"/>
      <c r="D11" s="228"/>
      <c r="E11" s="228"/>
      <c r="F11" s="228"/>
      <c r="G11" s="190"/>
      <c r="H11" s="190"/>
      <c r="I11" s="103"/>
    </row>
    <row r="12" spans="2:9" ht="25.5" x14ac:dyDescent="0.2">
      <c r="B12" s="304" t="s">
        <v>483</v>
      </c>
      <c r="C12" s="224" t="s">
        <v>482</v>
      </c>
      <c r="D12" s="228"/>
      <c r="E12" s="228"/>
      <c r="F12" s="228"/>
      <c r="G12" s="181"/>
      <c r="H12" s="191" t="str">
        <f t="shared" ref="H12:H77" si="0">IF(D12="","",F12*G12)</f>
        <v/>
      </c>
      <c r="I12" s="32"/>
    </row>
    <row r="13" spans="2:9" x14ac:dyDescent="0.2">
      <c r="B13" s="302"/>
      <c r="C13" s="222"/>
      <c r="D13" s="228"/>
      <c r="E13" s="228"/>
      <c r="F13" s="228"/>
      <c r="G13" s="181"/>
      <c r="H13" s="191" t="str">
        <f t="shared" si="0"/>
        <v/>
      </c>
      <c r="I13" s="32"/>
    </row>
    <row r="14" spans="2:9" x14ac:dyDescent="0.2">
      <c r="B14" s="304" t="s">
        <v>481</v>
      </c>
      <c r="C14" s="323" t="s">
        <v>480</v>
      </c>
      <c r="D14" s="228"/>
      <c r="E14" s="228"/>
      <c r="F14" s="228"/>
      <c r="G14" s="181"/>
      <c r="H14" s="191" t="str">
        <f t="shared" si="0"/>
        <v/>
      </c>
      <c r="I14" s="32"/>
    </row>
    <row r="15" spans="2:9" x14ac:dyDescent="0.2">
      <c r="B15" s="221"/>
      <c r="C15" s="222"/>
      <c r="D15" s="228"/>
      <c r="E15" s="228"/>
      <c r="F15" s="228"/>
      <c r="G15" s="181"/>
      <c r="H15" s="191" t="str">
        <f t="shared" si="0"/>
        <v/>
      </c>
      <c r="I15" s="32"/>
    </row>
    <row r="16" spans="2:9" x14ac:dyDescent="0.2">
      <c r="B16" s="221" t="s">
        <v>664</v>
      </c>
      <c r="C16" s="323" t="s">
        <v>671</v>
      </c>
      <c r="D16" s="228" t="s">
        <v>6</v>
      </c>
      <c r="E16" s="228"/>
      <c r="F16" s="228">
        <v>50</v>
      </c>
      <c r="G16" s="178"/>
      <c r="H16" s="191">
        <f t="shared" si="0"/>
        <v>0</v>
      </c>
      <c r="I16" s="32"/>
    </row>
    <row r="17" spans="2:9" x14ac:dyDescent="0.2">
      <c r="B17" s="221"/>
      <c r="C17" s="324"/>
      <c r="D17" s="228"/>
      <c r="E17" s="228"/>
      <c r="F17" s="228"/>
      <c r="G17" s="178"/>
      <c r="H17" s="191" t="str">
        <f t="shared" si="0"/>
        <v/>
      </c>
      <c r="I17" s="32"/>
    </row>
    <row r="18" spans="2:9" x14ac:dyDescent="0.2">
      <c r="B18" s="221" t="s">
        <v>56</v>
      </c>
      <c r="C18" s="323" t="s">
        <v>672</v>
      </c>
      <c r="D18" s="228" t="s">
        <v>6</v>
      </c>
      <c r="E18" s="228"/>
      <c r="F18" s="228">
        <v>50</v>
      </c>
      <c r="G18" s="178"/>
      <c r="H18" s="191">
        <f t="shared" si="0"/>
        <v>0</v>
      </c>
      <c r="I18" s="32"/>
    </row>
    <row r="19" spans="2:9" x14ac:dyDescent="0.2">
      <c r="B19" s="221"/>
      <c r="C19" s="324"/>
      <c r="D19" s="228"/>
      <c r="E19" s="228"/>
      <c r="F19" s="228"/>
      <c r="G19" s="178"/>
      <c r="H19" s="191" t="str">
        <f t="shared" si="0"/>
        <v/>
      </c>
      <c r="I19" s="32"/>
    </row>
    <row r="20" spans="2:9" x14ac:dyDescent="0.2">
      <c r="B20" s="221"/>
      <c r="C20" s="323"/>
      <c r="D20" s="228"/>
      <c r="E20" s="228"/>
      <c r="F20" s="228"/>
      <c r="G20" s="181"/>
      <c r="H20" s="191"/>
      <c r="I20" s="32"/>
    </row>
    <row r="21" spans="2:9" x14ac:dyDescent="0.2">
      <c r="B21" s="221"/>
      <c r="C21" s="222"/>
      <c r="D21" s="228"/>
      <c r="E21" s="228"/>
      <c r="F21" s="228"/>
      <c r="G21" s="181"/>
      <c r="H21" s="191"/>
      <c r="I21" s="32"/>
    </row>
    <row r="22" spans="2:9" x14ac:dyDescent="0.2">
      <c r="B22" s="304"/>
      <c r="C22" s="323"/>
      <c r="D22" s="228"/>
      <c r="E22" s="228"/>
      <c r="F22" s="228"/>
      <c r="G22" s="181"/>
      <c r="H22" s="191"/>
      <c r="I22" s="32"/>
    </row>
    <row r="23" spans="2:9" x14ac:dyDescent="0.2">
      <c r="B23" s="221"/>
      <c r="C23" s="222"/>
      <c r="D23" s="228"/>
      <c r="E23" s="228"/>
      <c r="F23" s="228"/>
      <c r="G23" s="181"/>
      <c r="H23" s="191"/>
      <c r="I23" s="32"/>
    </row>
    <row r="24" spans="2:9" x14ac:dyDescent="0.2">
      <c r="B24" s="221"/>
      <c r="C24" s="323"/>
      <c r="D24" s="228"/>
      <c r="E24" s="228"/>
      <c r="F24" s="228"/>
      <c r="G24" s="181"/>
      <c r="H24" s="191"/>
      <c r="I24" s="32"/>
    </row>
    <row r="25" spans="2:9" x14ac:dyDescent="0.2">
      <c r="B25" s="221"/>
      <c r="C25" s="324"/>
      <c r="D25" s="228"/>
      <c r="E25" s="228"/>
      <c r="F25" s="228"/>
      <c r="G25" s="181"/>
      <c r="H25" s="191"/>
      <c r="I25" s="32"/>
    </row>
    <row r="26" spans="2:9" x14ac:dyDescent="0.2">
      <c r="B26" s="221"/>
      <c r="C26" s="323"/>
      <c r="D26" s="228"/>
      <c r="E26" s="228"/>
      <c r="F26" s="228"/>
      <c r="G26" s="181"/>
      <c r="H26" s="191"/>
      <c r="I26" s="32"/>
    </row>
    <row r="27" spans="2:9" x14ac:dyDescent="0.2">
      <c r="B27" s="221"/>
      <c r="C27" s="324"/>
      <c r="D27" s="228"/>
      <c r="E27" s="228"/>
      <c r="F27" s="228"/>
      <c r="G27" s="181"/>
      <c r="H27" s="191"/>
      <c r="I27" s="32"/>
    </row>
    <row r="28" spans="2:9" x14ac:dyDescent="0.2">
      <c r="B28" s="221"/>
      <c r="C28" s="323"/>
      <c r="D28" s="228"/>
      <c r="E28" s="228"/>
      <c r="F28" s="228"/>
      <c r="G28" s="181"/>
      <c r="H28" s="191"/>
      <c r="I28" s="32"/>
    </row>
    <row r="29" spans="2:9" x14ac:dyDescent="0.2">
      <c r="B29" s="221"/>
      <c r="C29" s="222"/>
      <c r="D29" s="228"/>
      <c r="E29" s="228"/>
      <c r="F29" s="228"/>
      <c r="G29" s="181"/>
      <c r="H29" s="191"/>
      <c r="I29" s="32"/>
    </row>
    <row r="30" spans="2:9" x14ac:dyDescent="0.2">
      <c r="B30" s="304"/>
      <c r="C30" s="323"/>
      <c r="D30" s="228"/>
      <c r="E30" s="228"/>
      <c r="F30" s="228"/>
      <c r="G30" s="181"/>
      <c r="H30" s="191"/>
      <c r="I30" s="32"/>
    </row>
    <row r="31" spans="2:9" x14ac:dyDescent="0.2">
      <c r="B31" s="302"/>
      <c r="C31" s="222"/>
      <c r="D31" s="228"/>
      <c r="E31" s="228"/>
      <c r="F31" s="228"/>
      <c r="G31" s="181"/>
      <c r="H31" s="191"/>
      <c r="I31" s="32"/>
    </row>
    <row r="32" spans="2:9" x14ac:dyDescent="0.2">
      <c r="B32" s="221"/>
      <c r="C32" s="323"/>
      <c r="D32" s="228"/>
      <c r="E32" s="228"/>
      <c r="F32" s="228"/>
      <c r="G32" s="181"/>
      <c r="H32" s="191"/>
      <c r="I32" s="32"/>
    </row>
    <row r="33" spans="2:9" x14ac:dyDescent="0.2">
      <c r="B33" s="221"/>
      <c r="C33" s="323"/>
      <c r="D33" s="228"/>
      <c r="E33" s="228"/>
      <c r="F33" s="228"/>
      <c r="G33" s="181"/>
      <c r="H33" s="191"/>
      <c r="I33" s="32"/>
    </row>
    <row r="34" spans="2:9" x14ac:dyDescent="0.2">
      <c r="B34" s="221"/>
      <c r="C34" s="323"/>
      <c r="D34" s="228"/>
      <c r="E34" s="228"/>
      <c r="F34" s="228"/>
      <c r="G34" s="181"/>
      <c r="H34" s="191"/>
      <c r="I34" s="32"/>
    </row>
    <row r="35" spans="2:9" x14ac:dyDescent="0.2">
      <c r="B35" s="221"/>
      <c r="C35" s="323"/>
      <c r="D35" s="228"/>
      <c r="E35" s="228"/>
      <c r="F35" s="228"/>
      <c r="G35" s="181"/>
      <c r="H35" s="191"/>
      <c r="I35" s="32"/>
    </row>
    <row r="36" spans="2:9" x14ac:dyDescent="0.2">
      <c r="B36" s="221"/>
      <c r="C36" s="323"/>
      <c r="D36" s="228"/>
      <c r="E36" s="228"/>
      <c r="F36" s="228"/>
      <c r="G36" s="181"/>
      <c r="H36" s="191"/>
      <c r="I36" s="32"/>
    </row>
    <row r="37" spans="2:9" x14ac:dyDescent="0.2">
      <c r="B37" s="221"/>
      <c r="C37" s="323"/>
      <c r="D37" s="228"/>
      <c r="E37" s="228"/>
      <c r="F37" s="228"/>
      <c r="G37" s="181"/>
      <c r="H37" s="191"/>
      <c r="I37" s="32"/>
    </row>
    <row r="38" spans="2:9" x14ac:dyDescent="0.2">
      <c r="B38" s="221"/>
      <c r="C38" s="323"/>
      <c r="D38" s="228"/>
      <c r="E38" s="228"/>
      <c r="F38" s="228"/>
      <c r="G38" s="181"/>
      <c r="H38" s="191"/>
      <c r="I38" s="32"/>
    </row>
    <row r="39" spans="2:9" x14ac:dyDescent="0.2">
      <c r="B39" s="221"/>
      <c r="C39" s="323"/>
      <c r="D39" s="228"/>
      <c r="E39" s="228"/>
      <c r="F39" s="228"/>
      <c r="G39" s="181"/>
      <c r="H39" s="191"/>
      <c r="I39" s="32"/>
    </row>
    <row r="40" spans="2:9" x14ac:dyDescent="0.2">
      <c r="B40" s="221"/>
      <c r="C40" s="323"/>
      <c r="D40" s="228"/>
      <c r="E40" s="228"/>
      <c r="F40" s="228"/>
      <c r="G40" s="181"/>
      <c r="H40" s="191"/>
      <c r="I40" s="32"/>
    </row>
    <row r="41" spans="2:9" x14ac:dyDescent="0.2">
      <c r="B41" s="221"/>
      <c r="C41" s="323"/>
      <c r="D41" s="228"/>
      <c r="E41" s="228"/>
      <c r="F41" s="228"/>
      <c r="G41" s="181"/>
      <c r="H41" s="191"/>
      <c r="I41" s="32"/>
    </row>
    <row r="42" spans="2:9" x14ac:dyDescent="0.2">
      <c r="B42" s="221"/>
      <c r="C42" s="323"/>
      <c r="D42" s="228"/>
      <c r="E42" s="228"/>
      <c r="F42" s="228"/>
      <c r="G42" s="181"/>
      <c r="H42" s="191"/>
      <c r="I42" s="32"/>
    </row>
    <row r="43" spans="2:9" x14ac:dyDescent="0.2">
      <c r="B43" s="221"/>
      <c r="C43" s="323"/>
      <c r="D43" s="228"/>
      <c r="E43" s="228"/>
      <c r="F43" s="228"/>
      <c r="G43" s="181"/>
      <c r="H43" s="191"/>
      <c r="I43" s="32"/>
    </row>
    <row r="44" spans="2:9" x14ac:dyDescent="0.2">
      <c r="B44" s="221"/>
      <c r="C44" s="323"/>
      <c r="D44" s="228"/>
      <c r="E44" s="228"/>
      <c r="F44" s="228"/>
      <c r="G44" s="181"/>
      <c r="H44" s="191"/>
      <c r="I44" s="32"/>
    </row>
    <row r="45" spans="2:9" x14ac:dyDescent="0.2">
      <c r="B45" s="221"/>
      <c r="C45" s="323"/>
      <c r="D45" s="228"/>
      <c r="E45" s="228"/>
      <c r="F45" s="228"/>
      <c r="G45" s="181"/>
      <c r="H45" s="191"/>
      <c r="I45" s="32"/>
    </row>
    <row r="46" spans="2:9" x14ac:dyDescent="0.2">
      <c r="B46" s="221"/>
      <c r="C46" s="323"/>
      <c r="D46" s="228"/>
      <c r="E46" s="228"/>
      <c r="F46" s="228"/>
      <c r="G46" s="181"/>
      <c r="H46" s="191"/>
      <c r="I46" s="32"/>
    </row>
    <row r="47" spans="2:9" x14ac:dyDescent="0.2">
      <c r="B47" s="221"/>
      <c r="C47" s="323"/>
      <c r="D47" s="228"/>
      <c r="E47" s="228"/>
      <c r="F47" s="228"/>
      <c r="G47" s="181"/>
      <c r="H47" s="191"/>
      <c r="I47" s="32"/>
    </row>
    <row r="48" spans="2:9" x14ac:dyDescent="0.2">
      <c r="B48" s="221"/>
      <c r="C48" s="323"/>
      <c r="D48" s="228"/>
      <c r="E48" s="228"/>
      <c r="F48" s="228"/>
      <c r="G48" s="181"/>
      <c r="H48" s="191"/>
      <c r="I48" s="32"/>
    </row>
    <row r="49" spans="2:9" x14ac:dyDescent="0.2">
      <c r="B49" s="221"/>
      <c r="C49" s="323"/>
      <c r="D49" s="228"/>
      <c r="E49" s="228"/>
      <c r="F49" s="228"/>
      <c r="G49" s="181"/>
      <c r="H49" s="191"/>
      <c r="I49" s="32"/>
    </row>
    <row r="50" spans="2:9" x14ac:dyDescent="0.2">
      <c r="B50" s="221"/>
      <c r="C50" s="323"/>
      <c r="D50" s="228"/>
      <c r="E50" s="228"/>
      <c r="F50" s="228"/>
      <c r="G50" s="181"/>
      <c r="H50" s="191"/>
      <c r="I50" s="32"/>
    </row>
    <row r="51" spans="2:9" x14ac:dyDescent="0.2">
      <c r="B51" s="221"/>
      <c r="C51" s="323"/>
      <c r="D51" s="228"/>
      <c r="E51" s="228"/>
      <c r="F51" s="228"/>
      <c r="G51" s="181"/>
      <c r="H51" s="191"/>
      <c r="I51" s="32"/>
    </row>
    <row r="52" spans="2:9" x14ac:dyDescent="0.2">
      <c r="B52" s="221"/>
      <c r="C52" s="323"/>
      <c r="D52" s="228"/>
      <c r="E52" s="228"/>
      <c r="F52" s="228"/>
      <c r="G52" s="181"/>
      <c r="H52" s="191"/>
      <c r="I52" s="32"/>
    </row>
    <row r="53" spans="2:9" x14ac:dyDescent="0.2">
      <c r="B53" s="221"/>
      <c r="C53" s="323"/>
      <c r="D53" s="228"/>
      <c r="E53" s="228"/>
      <c r="F53" s="228"/>
      <c r="G53" s="181"/>
      <c r="H53" s="191"/>
      <c r="I53" s="32"/>
    </row>
    <row r="54" spans="2:9" x14ac:dyDescent="0.2">
      <c r="B54" s="221"/>
      <c r="C54" s="323"/>
      <c r="D54" s="228"/>
      <c r="E54" s="228"/>
      <c r="F54" s="228"/>
      <c r="G54" s="181"/>
      <c r="H54" s="191"/>
      <c r="I54" s="32"/>
    </row>
    <row r="55" spans="2:9" x14ac:dyDescent="0.2">
      <c r="B55" s="221"/>
      <c r="C55" s="324"/>
      <c r="D55" s="228"/>
      <c r="E55" s="228"/>
      <c r="F55" s="228"/>
      <c r="G55" s="181"/>
      <c r="H55" s="191"/>
      <c r="I55" s="32"/>
    </row>
    <row r="56" spans="2:9" x14ac:dyDescent="0.2">
      <c r="B56" s="221"/>
      <c r="C56" s="323"/>
      <c r="D56" s="228"/>
      <c r="E56" s="228"/>
      <c r="F56" s="228"/>
      <c r="G56" s="181"/>
      <c r="H56" s="191"/>
      <c r="I56" s="32"/>
    </row>
    <row r="57" spans="2:9" x14ac:dyDescent="0.2">
      <c r="B57" s="221"/>
      <c r="C57" s="324"/>
      <c r="D57" s="228"/>
      <c r="E57" s="228"/>
      <c r="F57" s="228"/>
      <c r="G57" s="181"/>
      <c r="H57" s="191"/>
      <c r="I57" s="32"/>
    </row>
    <row r="58" spans="2:9" x14ac:dyDescent="0.2">
      <c r="B58" s="221"/>
      <c r="C58" s="323"/>
      <c r="D58" s="228"/>
      <c r="E58" s="228"/>
      <c r="F58" s="228"/>
      <c r="G58" s="181"/>
      <c r="H58" s="191"/>
      <c r="I58" s="32"/>
    </row>
    <row r="59" spans="2:9" x14ac:dyDescent="0.2">
      <c r="B59" s="221"/>
      <c r="C59" s="222"/>
      <c r="D59" s="228"/>
      <c r="E59" s="228"/>
      <c r="F59" s="228"/>
      <c r="G59" s="181"/>
      <c r="H59" s="191"/>
      <c r="I59" s="32"/>
    </row>
    <row r="60" spans="2:9" x14ac:dyDescent="0.2">
      <c r="B60" s="304"/>
      <c r="C60" s="323"/>
      <c r="D60" s="228"/>
      <c r="E60" s="228"/>
      <c r="F60" s="228"/>
      <c r="G60" s="181"/>
      <c r="H60" s="191"/>
      <c r="I60" s="32"/>
    </row>
    <row r="61" spans="2:9" x14ac:dyDescent="0.2">
      <c r="B61" s="302"/>
      <c r="C61" s="324"/>
      <c r="D61" s="228"/>
      <c r="E61" s="228"/>
      <c r="F61" s="228"/>
      <c r="G61" s="181"/>
      <c r="H61" s="191"/>
      <c r="I61" s="32"/>
    </row>
    <row r="62" spans="2:9" x14ac:dyDescent="0.2">
      <c r="B62" s="304"/>
      <c r="C62" s="224"/>
      <c r="D62" s="236"/>
      <c r="E62" s="228"/>
      <c r="F62" s="228"/>
      <c r="G62" s="181"/>
      <c r="H62" s="191"/>
      <c r="I62" s="32"/>
    </row>
    <row r="63" spans="2:9" x14ac:dyDescent="0.2">
      <c r="B63" s="302"/>
      <c r="C63" s="324"/>
      <c r="D63" s="228"/>
      <c r="E63" s="228"/>
      <c r="F63" s="228"/>
      <c r="G63" s="181"/>
      <c r="H63" s="191"/>
      <c r="I63" s="32"/>
    </row>
    <row r="64" spans="2:9" x14ac:dyDescent="0.2">
      <c r="B64" s="304"/>
      <c r="C64" s="224"/>
      <c r="D64" s="236"/>
      <c r="E64" s="228"/>
      <c r="F64" s="228"/>
      <c r="G64" s="181"/>
      <c r="H64" s="191"/>
      <c r="I64" s="32"/>
    </row>
    <row r="65" spans="2:9" x14ac:dyDescent="0.2">
      <c r="B65" s="221"/>
      <c r="C65" s="222"/>
      <c r="D65" s="228"/>
      <c r="E65" s="228"/>
      <c r="F65" s="228"/>
      <c r="G65" s="181"/>
      <c r="H65" s="191"/>
      <c r="I65" s="32"/>
    </row>
    <row r="66" spans="2:9" x14ac:dyDescent="0.2">
      <c r="B66" s="302"/>
      <c r="C66" s="324"/>
      <c r="D66" s="228"/>
      <c r="E66" s="228"/>
      <c r="F66" s="228"/>
      <c r="G66" s="181"/>
      <c r="H66" s="191"/>
      <c r="I66" s="32"/>
    </row>
    <row r="67" spans="2:9" x14ac:dyDescent="0.2">
      <c r="B67" s="304"/>
      <c r="C67" s="323"/>
      <c r="D67" s="228"/>
      <c r="E67" s="228"/>
      <c r="F67" s="228"/>
      <c r="G67" s="181"/>
      <c r="H67" s="191"/>
      <c r="I67" s="32"/>
    </row>
    <row r="68" spans="2:9" x14ac:dyDescent="0.2">
      <c r="B68" s="302"/>
      <c r="C68" s="324"/>
      <c r="D68" s="228"/>
      <c r="E68" s="228"/>
      <c r="F68" s="228"/>
      <c r="G68" s="181"/>
      <c r="H68" s="191"/>
      <c r="I68" s="32"/>
    </row>
    <row r="69" spans="2:9" x14ac:dyDescent="0.2">
      <c r="B69" s="304"/>
      <c r="C69" s="323"/>
      <c r="D69" s="228"/>
      <c r="E69" s="228"/>
      <c r="F69" s="228"/>
      <c r="G69" s="181"/>
      <c r="H69" s="191"/>
      <c r="I69" s="32"/>
    </row>
    <row r="70" spans="2:9" x14ac:dyDescent="0.2">
      <c r="B70" s="304"/>
      <c r="C70" s="323"/>
      <c r="D70" s="228"/>
      <c r="E70" s="228"/>
      <c r="F70" s="228"/>
      <c r="G70" s="181"/>
      <c r="H70" s="191"/>
      <c r="I70" s="32"/>
    </row>
    <row r="71" spans="2:9" x14ac:dyDescent="0.2">
      <c r="B71" s="304"/>
      <c r="C71" s="323"/>
      <c r="D71" s="228"/>
      <c r="E71" s="228"/>
      <c r="F71" s="228"/>
      <c r="G71" s="181"/>
      <c r="H71" s="191"/>
      <c r="I71" s="32"/>
    </row>
    <row r="72" spans="2:9" x14ac:dyDescent="0.2">
      <c r="B72" s="304"/>
      <c r="C72" s="323"/>
      <c r="D72" s="228"/>
      <c r="E72" s="228"/>
      <c r="F72" s="228"/>
      <c r="G72" s="181"/>
      <c r="H72" s="191"/>
      <c r="I72" s="32"/>
    </row>
    <row r="73" spans="2:9" x14ac:dyDescent="0.2">
      <c r="B73" s="304"/>
      <c r="C73" s="323"/>
      <c r="D73" s="228"/>
      <c r="E73" s="228"/>
      <c r="F73" s="228"/>
      <c r="G73" s="181"/>
      <c r="H73" s="191"/>
      <c r="I73" s="32"/>
    </row>
    <row r="74" spans="2:9" x14ac:dyDescent="0.2">
      <c r="B74" s="304"/>
      <c r="C74" s="323"/>
      <c r="D74" s="228"/>
      <c r="E74" s="228"/>
      <c r="F74" s="228"/>
      <c r="G74" s="181"/>
      <c r="H74" s="191"/>
      <c r="I74" s="32"/>
    </row>
    <row r="75" spans="2:9" x14ac:dyDescent="0.2">
      <c r="B75" s="304"/>
      <c r="C75" s="323"/>
      <c r="D75" s="228"/>
      <c r="E75" s="228"/>
      <c r="F75" s="228"/>
      <c r="G75" s="181"/>
      <c r="H75" s="191"/>
      <c r="I75" s="32"/>
    </row>
    <row r="76" spans="2:9" x14ac:dyDescent="0.2">
      <c r="B76" s="304"/>
      <c r="C76" s="323"/>
      <c r="D76" s="228"/>
      <c r="E76" s="228"/>
      <c r="F76" s="228"/>
      <c r="G76" s="181"/>
      <c r="H76" s="191"/>
      <c r="I76" s="32"/>
    </row>
    <row r="77" spans="2:9" x14ac:dyDescent="0.2">
      <c r="B77" s="304"/>
      <c r="C77" s="323"/>
      <c r="D77" s="228"/>
      <c r="E77" s="228"/>
      <c r="F77" s="228"/>
      <c r="G77" s="181"/>
      <c r="H77" s="191" t="str">
        <f t="shared" si="0"/>
        <v/>
      </c>
      <c r="I77" s="32"/>
    </row>
    <row r="78" spans="2:9" s="22" customFormat="1" ht="19.5" customHeight="1" x14ac:dyDescent="0.2">
      <c r="B78" s="285" t="str">
        <f>$B$10</f>
        <v>C4.3</v>
      </c>
      <c r="C78" s="240" t="s">
        <v>655</v>
      </c>
      <c r="D78" s="241"/>
      <c r="E78" s="241"/>
      <c r="F78" s="242"/>
      <c r="G78" s="454"/>
      <c r="H78" s="455">
        <f>SUM(H9:H77)</f>
        <v>0</v>
      </c>
      <c r="I78" s="2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7925-794C-4881-B386-825C41AC2B15}">
  <sheetPr codeName="Sheet72">
    <tabColor rgb="FFFF0000"/>
  </sheetPr>
  <dimension ref="B1:I76"/>
  <sheetViews>
    <sheetView zoomScale="85" zoomScaleNormal="85" zoomScaleSheetLayoutView="100" zoomScalePageLayoutView="125" workbookViewId="0">
      <pane xSplit="5" ySplit="1" topLeftCell="F47" activePane="bottomRight" state="frozen"/>
      <selection activeCell="H25" sqref="H25"/>
      <selection pane="topRight" activeCell="H25" sqref="H25"/>
      <selection pane="bottomLeft" activeCell="H25" sqref="H25"/>
      <selection pane="bottomRight" activeCell="G13" sqref="G13:G26"/>
    </sheetView>
  </sheetViews>
  <sheetFormatPr defaultColWidth="8.85546875" defaultRowHeight="12.75" x14ac:dyDescent="0.2"/>
  <cols>
    <col min="1" max="1" width="0.85546875" style="58" customWidth="1"/>
    <col min="2" max="2" width="11.7109375" style="309" customWidth="1"/>
    <col min="3" max="3" width="45.7109375" style="319" customWidth="1"/>
    <col min="4" max="4" width="13.7109375" style="311" customWidth="1"/>
    <col min="5" max="5" width="5.7109375" style="311" hidden="1" customWidth="1"/>
    <col min="6" max="6" width="15.7109375" style="311" customWidth="1"/>
    <col min="7" max="7" width="15.7109375" style="58" customWidth="1"/>
    <col min="8" max="8" width="15.7109375" style="59" customWidth="1"/>
    <col min="9" max="9" width="0.85546875" style="59" customWidth="1"/>
    <col min="10" max="16384" width="8.85546875" style="58"/>
  </cols>
  <sheetData>
    <row r="1" spans="2:9" x14ac:dyDescent="0.2">
      <c r="B1" s="277" t="str">
        <f>Client1</f>
        <v>Province of KwaZulu-Natal</v>
      </c>
      <c r="F1" s="510" t="str">
        <f>"Contract No. "&amp;ContractNo</f>
        <v>Contract No. ZNB1250/00000/00/PMC/INF/21/T</v>
      </c>
      <c r="G1" s="510"/>
      <c r="H1" s="510"/>
    </row>
    <row r="2" spans="2:9" x14ac:dyDescent="0.2">
      <c r="B2" s="278" t="str">
        <f>Client2</f>
        <v>Department of Transport</v>
      </c>
    </row>
    <row r="3" spans="2:9" x14ac:dyDescent="0.2">
      <c r="B3" s="319"/>
    </row>
    <row r="4" spans="2:9" x14ac:dyDescent="0.2">
      <c r="B4" s="514" t="s">
        <v>1054</v>
      </c>
      <c r="C4" s="515"/>
      <c r="D4" s="515"/>
      <c r="E4" s="515"/>
      <c r="F4" s="515"/>
      <c r="G4" s="515"/>
      <c r="H4" s="511" t="str">
        <f>"CHAPTER "&amp;B10</f>
        <v>CHAPTER C4.4</v>
      </c>
      <c r="I4" s="5"/>
    </row>
    <row r="5" spans="2:9" ht="7.5" customHeight="1" x14ac:dyDescent="0.2">
      <c r="B5" s="516" t="str">
        <f>ContractDescription</f>
        <v>UPGRADE TO KWAMAGODA (NKUKHU) RIVER BRIDGE 2002 OVER KWAMAGODA RIVER ON DISTRTICT ROAD D59 KM 0.108 IN THE PITERMARITZBURG REGION</v>
      </c>
      <c r="C5" s="517"/>
      <c r="D5" s="517"/>
      <c r="E5" s="517"/>
      <c r="F5" s="517"/>
      <c r="G5" s="517"/>
      <c r="H5" s="512"/>
      <c r="I5" s="6"/>
    </row>
    <row r="6" spans="2:9" ht="12.75" customHeight="1" x14ac:dyDescent="0.2">
      <c r="B6" s="516"/>
      <c r="C6" s="517"/>
      <c r="D6" s="517"/>
      <c r="E6" s="517"/>
      <c r="F6" s="517"/>
      <c r="G6" s="517"/>
      <c r="H6" s="512"/>
      <c r="I6" s="6"/>
    </row>
    <row r="7" spans="2:9" s="7" customFormat="1" ht="7.5" customHeight="1" x14ac:dyDescent="0.2">
      <c r="B7" s="518"/>
      <c r="C7" s="519"/>
      <c r="D7" s="519"/>
      <c r="E7" s="519"/>
      <c r="F7" s="519"/>
      <c r="G7" s="519"/>
      <c r="H7" s="513"/>
      <c r="I7" s="10"/>
    </row>
    <row r="8" spans="2:9" s="7" customFormat="1" ht="24.95" customHeight="1" x14ac:dyDescent="0.2">
      <c r="B8" s="263" t="s">
        <v>0</v>
      </c>
      <c r="C8" s="220" t="s">
        <v>1</v>
      </c>
      <c r="D8" s="220" t="s">
        <v>2</v>
      </c>
      <c r="E8" s="220" t="s">
        <v>9</v>
      </c>
      <c r="F8" s="220" t="s">
        <v>3</v>
      </c>
      <c r="G8" s="9" t="s">
        <v>4</v>
      </c>
      <c r="H8" s="9" t="s">
        <v>5</v>
      </c>
      <c r="I8" s="114"/>
    </row>
    <row r="9" spans="2:9" x14ac:dyDescent="0.2">
      <c r="B9" s="325"/>
      <c r="C9" s="315"/>
      <c r="D9" s="314"/>
      <c r="E9" s="186"/>
      <c r="F9" s="186"/>
      <c r="G9" s="177"/>
      <c r="H9" s="191" t="str">
        <f t="shared" ref="H9:H54" si="0">IF(D9="","",F9*G9)</f>
        <v/>
      </c>
      <c r="I9" s="16"/>
    </row>
    <row r="10" spans="2:9" x14ac:dyDescent="0.2">
      <c r="B10" s="226" t="s">
        <v>497</v>
      </c>
      <c r="C10" s="315" t="s">
        <v>496</v>
      </c>
      <c r="D10" s="186"/>
      <c r="E10" s="186"/>
      <c r="F10" s="186"/>
      <c r="G10" s="177"/>
      <c r="H10" s="191" t="str">
        <f t="shared" si="0"/>
        <v/>
      </c>
      <c r="I10" s="16"/>
    </row>
    <row r="11" spans="2:9" x14ac:dyDescent="0.2">
      <c r="B11" s="326"/>
      <c r="C11" s="327"/>
      <c r="D11" s="306"/>
      <c r="E11" s="306"/>
      <c r="F11" s="306"/>
      <c r="G11" s="179"/>
      <c r="H11" s="191" t="str">
        <f t="shared" si="0"/>
        <v/>
      </c>
      <c r="I11" s="32"/>
    </row>
    <row r="12" spans="2:9" ht="42" customHeight="1" x14ac:dyDescent="0.2">
      <c r="B12" s="304" t="s">
        <v>495</v>
      </c>
      <c r="C12" s="305" t="s">
        <v>494</v>
      </c>
      <c r="D12" s="228"/>
      <c r="E12" s="228"/>
      <c r="F12" s="228"/>
      <c r="G12" s="181"/>
      <c r="H12" s="191" t="str">
        <f t="shared" si="0"/>
        <v/>
      </c>
      <c r="I12" s="32"/>
    </row>
    <row r="13" spans="2:9" x14ac:dyDescent="0.2">
      <c r="B13" s="302"/>
      <c r="C13" s="291"/>
      <c r="D13" s="228"/>
      <c r="E13" s="228"/>
      <c r="F13" s="228"/>
      <c r="G13" s="181"/>
      <c r="H13" s="191" t="str">
        <f t="shared" si="0"/>
        <v/>
      </c>
      <c r="I13" s="32"/>
    </row>
    <row r="14" spans="2:9" x14ac:dyDescent="0.2">
      <c r="B14" s="304" t="s">
        <v>493</v>
      </c>
      <c r="C14" s="291" t="s">
        <v>492</v>
      </c>
      <c r="D14" s="228"/>
      <c r="E14" s="228"/>
      <c r="F14" s="228"/>
      <c r="G14" s="181"/>
      <c r="H14" s="191" t="str">
        <f t="shared" si="0"/>
        <v/>
      </c>
      <c r="I14" s="32"/>
    </row>
    <row r="15" spans="2:9" x14ac:dyDescent="0.2">
      <c r="B15" s="302"/>
      <c r="C15" s="291"/>
      <c r="D15" s="228"/>
      <c r="E15" s="228"/>
      <c r="F15" s="228"/>
      <c r="G15" s="181"/>
      <c r="H15" s="191" t="str">
        <f t="shared" si="0"/>
        <v/>
      </c>
      <c r="I15" s="33"/>
    </row>
    <row r="16" spans="2:9" ht="14.25" x14ac:dyDescent="0.2">
      <c r="B16" s="221" t="s">
        <v>56</v>
      </c>
      <c r="C16" s="291" t="s">
        <v>1016</v>
      </c>
      <c r="D16" s="228" t="s">
        <v>34</v>
      </c>
      <c r="E16" s="236"/>
      <c r="F16" s="236">
        <v>455</v>
      </c>
      <c r="G16" s="181"/>
      <c r="H16" s="191">
        <f t="shared" si="0"/>
        <v>0</v>
      </c>
      <c r="I16" s="32"/>
    </row>
    <row r="17" spans="2:9" x14ac:dyDescent="0.2">
      <c r="B17" s="279"/>
      <c r="C17" s="247"/>
      <c r="D17" s="228"/>
      <c r="E17" s="236"/>
      <c r="F17" s="236"/>
      <c r="G17" s="181"/>
      <c r="H17" s="191" t="str">
        <f t="shared" si="0"/>
        <v/>
      </c>
      <c r="I17" s="32"/>
    </row>
    <row r="18" spans="2:9" ht="14.25" x14ac:dyDescent="0.2">
      <c r="B18" s="304" t="s">
        <v>306</v>
      </c>
      <c r="C18" s="291" t="s">
        <v>676</v>
      </c>
      <c r="D18" s="228" t="s">
        <v>34</v>
      </c>
      <c r="E18" s="236"/>
      <c r="F18" s="236">
        <v>785</v>
      </c>
      <c r="G18" s="181"/>
      <c r="H18" s="191">
        <f t="shared" si="0"/>
        <v>0</v>
      </c>
    </row>
    <row r="19" spans="2:9" x14ac:dyDescent="0.2">
      <c r="B19" s="304"/>
      <c r="C19" s="247"/>
      <c r="D19" s="228"/>
      <c r="E19" s="236"/>
      <c r="F19" s="236"/>
      <c r="G19" s="181"/>
      <c r="H19" s="191" t="str">
        <f t="shared" si="0"/>
        <v/>
      </c>
    </row>
    <row r="20" spans="2:9" ht="14.25" x14ac:dyDescent="0.2">
      <c r="B20" s="304" t="s">
        <v>933</v>
      </c>
      <c r="C20" s="291" t="s">
        <v>934</v>
      </c>
      <c r="D20" s="228" t="s">
        <v>34</v>
      </c>
      <c r="E20" s="236"/>
      <c r="F20" s="236">
        <v>610</v>
      </c>
      <c r="G20" s="181"/>
      <c r="H20" s="191">
        <f t="shared" si="0"/>
        <v>0</v>
      </c>
    </row>
    <row r="21" spans="2:9" x14ac:dyDescent="0.2">
      <c r="B21" s="304"/>
      <c r="C21" s="247"/>
      <c r="D21" s="228"/>
      <c r="E21" s="236"/>
      <c r="F21" s="236"/>
      <c r="G21" s="181"/>
      <c r="H21" s="191"/>
    </row>
    <row r="22" spans="2:9" ht="25.5" x14ac:dyDescent="0.2">
      <c r="B22" s="328" t="s">
        <v>307</v>
      </c>
      <c r="C22" s="329" t="s">
        <v>677</v>
      </c>
      <c r="D22" s="306" t="s">
        <v>34</v>
      </c>
      <c r="E22" s="236"/>
      <c r="F22" s="187">
        <v>45</v>
      </c>
      <c r="G22" s="191"/>
      <c r="H22" s="191">
        <f t="shared" si="0"/>
        <v>0</v>
      </c>
    </row>
    <row r="23" spans="2:9" x14ac:dyDescent="0.2">
      <c r="B23" s="326"/>
      <c r="D23" s="306"/>
      <c r="E23" s="236"/>
      <c r="F23" s="187"/>
      <c r="G23" s="451"/>
      <c r="H23" s="191"/>
    </row>
    <row r="24" spans="2:9" x14ac:dyDescent="0.2">
      <c r="B24" s="304" t="s">
        <v>491</v>
      </c>
      <c r="C24" s="291" t="s">
        <v>490</v>
      </c>
      <c r="D24" s="228"/>
      <c r="E24" s="228"/>
      <c r="F24" s="228"/>
      <c r="G24" s="181"/>
      <c r="H24" s="191" t="str">
        <f t="shared" ref="H24:H27" si="1">IF(D24="","",F24*G24)</f>
        <v/>
      </c>
      <c r="I24" s="32"/>
    </row>
    <row r="25" spans="2:9" x14ac:dyDescent="0.2">
      <c r="B25" s="304"/>
      <c r="C25" s="291"/>
      <c r="D25" s="228"/>
      <c r="E25" s="228"/>
      <c r="F25" s="228"/>
      <c r="G25" s="181"/>
      <c r="H25" s="191" t="str">
        <f t="shared" si="1"/>
        <v/>
      </c>
      <c r="I25" s="33"/>
    </row>
    <row r="26" spans="2:9" ht="14.25" x14ac:dyDescent="0.2">
      <c r="B26" s="221" t="s">
        <v>56</v>
      </c>
      <c r="C26" s="291" t="s">
        <v>305</v>
      </c>
      <c r="D26" s="228" t="s">
        <v>34</v>
      </c>
      <c r="E26" s="228"/>
      <c r="F26" s="228">
        <v>100</v>
      </c>
      <c r="G26" s="181"/>
      <c r="H26" s="191">
        <f t="shared" si="1"/>
        <v>0</v>
      </c>
      <c r="I26" s="16"/>
    </row>
    <row r="27" spans="2:9" s="45" customFormat="1" x14ac:dyDescent="0.2">
      <c r="B27" s="279"/>
      <c r="C27" s="247"/>
      <c r="D27" s="228"/>
      <c r="E27" s="228"/>
      <c r="F27" s="228"/>
      <c r="G27" s="181"/>
      <c r="H27" s="191" t="str">
        <f t="shared" si="1"/>
        <v/>
      </c>
      <c r="I27" s="16"/>
    </row>
    <row r="28" spans="2:9" x14ac:dyDescent="0.2">
      <c r="B28" s="302"/>
      <c r="C28" s="291"/>
      <c r="D28" s="228"/>
      <c r="E28" s="236"/>
      <c r="F28" s="187"/>
      <c r="G28" s="452"/>
      <c r="H28" s="191"/>
      <c r="I28" s="33"/>
    </row>
    <row r="29" spans="2:9" x14ac:dyDescent="0.2">
      <c r="B29" s="302"/>
      <c r="C29" s="291"/>
      <c r="D29" s="228"/>
      <c r="E29" s="236"/>
      <c r="F29" s="187"/>
      <c r="G29" s="452"/>
      <c r="H29" s="191"/>
      <c r="I29" s="33"/>
    </row>
    <row r="30" spans="2:9" x14ac:dyDescent="0.2">
      <c r="B30" s="302"/>
      <c r="C30" s="291"/>
      <c r="D30" s="228"/>
      <c r="E30" s="236"/>
      <c r="F30" s="187"/>
      <c r="G30" s="452"/>
      <c r="H30" s="191"/>
      <c r="I30" s="33"/>
    </row>
    <row r="31" spans="2:9" x14ac:dyDescent="0.2">
      <c r="B31" s="302"/>
      <c r="C31" s="291"/>
      <c r="D31" s="228"/>
      <c r="E31" s="236"/>
      <c r="F31" s="187"/>
      <c r="G31" s="452"/>
      <c r="H31" s="191"/>
      <c r="I31" s="33"/>
    </row>
    <row r="32" spans="2:9" x14ac:dyDescent="0.2">
      <c r="B32" s="302"/>
      <c r="C32" s="291"/>
      <c r="D32" s="228"/>
      <c r="E32" s="236"/>
      <c r="F32" s="187"/>
      <c r="G32" s="452"/>
      <c r="H32" s="191"/>
      <c r="I32" s="33"/>
    </row>
    <row r="33" spans="2:9" x14ac:dyDescent="0.2">
      <c r="B33" s="302"/>
      <c r="C33" s="291"/>
      <c r="D33" s="228"/>
      <c r="E33" s="236"/>
      <c r="F33" s="187"/>
      <c r="G33" s="452"/>
      <c r="H33" s="191"/>
      <c r="I33" s="33"/>
    </row>
    <row r="34" spans="2:9" x14ac:dyDescent="0.2">
      <c r="B34" s="302"/>
      <c r="C34" s="291"/>
      <c r="D34" s="228"/>
      <c r="E34" s="236"/>
      <c r="F34" s="187"/>
      <c r="G34" s="452"/>
      <c r="H34" s="191"/>
      <c r="I34" s="33"/>
    </row>
    <row r="35" spans="2:9" x14ac:dyDescent="0.2">
      <c r="B35" s="302"/>
      <c r="C35" s="291"/>
      <c r="D35" s="228"/>
      <c r="E35" s="236"/>
      <c r="F35" s="187"/>
      <c r="G35" s="452"/>
      <c r="H35" s="191"/>
      <c r="I35" s="33"/>
    </row>
    <row r="36" spans="2:9" x14ac:dyDescent="0.2">
      <c r="B36" s="302"/>
      <c r="C36" s="291"/>
      <c r="D36" s="228"/>
      <c r="E36" s="236"/>
      <c r="F36" s="187"/>
      <c r="G36" s="452"/>
      <c r="H36" s="191"/>
      <c r="I36" s="33"/>
    </row>
    <row r="37" spans="2:9" x14ac:dyDescent="0.2">
      <c r="B37" s="302"/>
      <c r="C37" s="291"/>
      <c r="D37" s="228"/>
      <c r="E37" s="236"/>
      <c r="F37" s="187"/>
      <c r="G37" s="452"/>
      <c r="H37" s="191"/>
      <c r="I37" s="33"/>
    </row>
    <row r="38" spans="2:9" x14ac:dyDescent="0.2">
      <c r="B38" s="302"/>
      <c r="C38" s="291"/>
      <c r="D38" s="228"/>
      <c r="E38" s="236"/>
      <c r="F38" s="187"/>
      <c r="G38" s="452"/>
      <c r="H38" s="191"/>
      <c r="I38" s="33"/>
    </row>
    <row r="39" spans="2:9" x14ac:dyDescent="0.2">
      <c r="B39" s="302"/>
      <c r="C39" s="291"/>
      <c r="D39" s="228"/>
      <c r="E39" s="236"/>
      <c r="F39" s="187"/>
      <c r="G39" s="452"/>
      <c r="H39" s="191"/>
      <c r="I39" s="33"/>
    </row>
    <row r="40" spans="2:9" x14ac:dyDescent="0.2">
      <c r="B40" s="302"/>
      <c r="C40" s="291"/>
      <c r="D40" s="228"/>
      <c r="E40" s="236"/>
      <c r="F40" s="187"/>
      <c r="G40" s="452"/>
      <c r="H40" s="191"/>
      <c r="I40" s="33"/>
    </row>
    <row r="41" spans="2:9" x14ac:dyDescent="0.2">
      <c r="B41" s="302"/>
      <c r="C41" s="291"/>
      <c r="D41" s="228"/>
      <c r="E41" s="236"/>
      <c r="F41" s="187"/>
      <c r="G41" s="452"/>
      <c r="H41" s="191"/>
      <c r="I41" s="33"/>
    </row>
    <row r="42" spans="2:9" x14ac:dyDescent="0.2">
      <c r="B42" s="302"/>
      <c r="C42" s="291"/>
      <c r="D42" s="228"/>
      <c r="E42" s="236"/>
      <c r="F42" s="187"/>
      <c r="G42" s="452"/>
      <c r="H42" s="191"/>
      <c r="I42" s="33"/>
    </row>
    <row r="43" spans="2:9" x14ac:dyDescent="0.2">
      <c r="B43" s="302"/>
      <c r="C43" s="291"/>
      <c r="D43" s="228"/>
      <c r="E43" s="236"/>
      <c r="F43" s="187"/>
      <c r="G43" s="452"/>
      <c r="H43" s="191"/>
      <c r="I43" s="33"/>
    </row>
    <row r="44" spans="2:9" x14ac:dyDescent="0.2">
      <c r="B44" s="302"/>
      <c r="C44" s="291"/>
      <c r="D44" s="228"/>
      <c r="E44" s="236"/>
      <c r="F44" s="187"/>
      <c r="G44" s="452"/>
      <c r="H44" s="191"/>
      <c r="I44" s="33"/>
    </row>
    <row r="45" spans="2:9" x14ac:dyDescent="0.2">
      <c r="B45" s="302"/>
      <c r="C45" s="291"/>
      <c r="D45" s="228"/>
      <c r="E45" s="236"/>
      <c r="F45" s="187"/>
      <c r="G45" s="452"/>
      <c r="H45" s="191"/>
      <c r="I45" s="33"/>
    </row>
    <row r="46" spans="2:9" x14ac:dyDescent="0.2">
      <c r="B46" s="302"/>
      <c r="C46" s="291"/>
      <c r="D46" s="228"/>
      <c r="E46" s="236"/>
      <c r="F46" s="187"/>
      <c r="G46" s="452"/>
      <c r="H46" s="191"/>
      <c r="I46" s="33"/>
    </row>
    <row r="47" spans="2:9" x14ac:dyDescent="0.2">
      <c r="B47" s="302"/>
      <c r="C47" s="291"/>
      <c r="D47" s="228"/>
      <c r="E47" s="236"/>
      <c r="F47" s="187"/>
      <c r="G47" s="452"/>
      <c r="H47" s="191"/>
      <c r="I47" s="33"/>
    </row>
    <row r="48" spans="2:9" x14ac:dyDescent="0.2">
      <c r="B48" s="302"/>
      <c r="C48" s="291"/>
      <c r="D48" s="228"/>
      <c r="E48" s="236"/>
      <c r="F48" s="187"/>
      <c r="G48" s="452"/>
      <c r="H48" s="191"/>
      <c r="I48" s="33"/>
    </row>
    <row r="49" spans="2:9" x14ac:dyDescent="0.2">
      <c r="B49" s="302"/>
      <c r="C49" s="291"/>
      <c r="D49" s="228"/>
      <c r="E49" s="236"/>
      <c r="F49" s="187"/>
      <c r="G49" s="452"/>
      <c r="H49" s="191"/>
      <c r="I49" s="33"/>
    </row>
    <row r="50" spans="2:9" x14ac:dyDescent="0.2">
      <c r="B50" s="302"/>
      <c r="C50" s="305"/>
      <c r="D50" s="228"/>
      <c r="E50" s="228"/>
      <c r="F50" s="187"/>
      <c r="G50" s="181"/>
      <c r="H50" s="191"/>
      <c r="I50" s="33"/>
    </row>
    <row r="51" spans="2:9" x14ac:dyDescent="0.2">
      <c r="B51" s="221"/>
      <c r="C51" s="291"/>
      <c r="D51" s="228"/>
      <c r="E51" s="228"/>
      <c r="F51" s="187"/>
      <c r="G51" s="456"/>
      <c r="H51" s="191"/>
      <c r="I51" s="32"/>
    </row>
    <row r="52" spans="2:9" x14ac:dyDescent="0.2">
      <c r="B52" s="279"/>
      <c r="C52" s="247"/>
      <c r="D52" s="228"/>
      <c r="E52" s="228"/>
      <c r="F52" s="187"/>
      <c r="G52" s="456"/>
      <c r="H52" s="191"/>
      <c r="I52" s="32"/>
    </row>
    <row r="53" spans="2:9" x14ac:dyDescent="0.2">
      <c r="B53" s="221"/>
      <c r="C53" s="291"/>
      <c r="D53" s="228"/>
      <c r="E53" s="228"/>
      <c r="F53" s="187"/>
      <c r="G53" s="451"/>
      <c r="H53" s="191"/>
      <c r="I53" s="32"/>
    </row>
    <row r="54" spans="2:9" x14ac:dyDescent="0.2">
      <c r="B54" s="304"/>
      <c r="C54" s="305"/>
      <c r="D54" s="228"/>
      <c r="E54" s="228"/>
      <c r="F54" s="187"/>
      <c r="G54" s="451"/>
      <c r="H54" s="191" t="str">
        <f t="shared" si="0"/>
        <v/>
      </c>
      <c r="I54" s="32"/>
    </row>
    <row r="55" spans="2:9" x14ac:dyDescent="0.2">
      <c r="B55" s="304"/>
      <c r="C55" s="305"/>
      <c r="D55" s="228"/>
      <c r="E55" s="228"/>
      <c r="F55" s="187"/>
      <c r="G55" s="451"/>
      <c r="H55" s="191"/>
      <c r="I55" s="32"/>
    </row>
    <row r="56" spans="2:9" x14ac:dyDescent="0.2">
      <c r="B56" s="304"/>
      <c r="C56" s="305"/>
      <c r="D56" s="228"/>
      <c r="E56" s="228"/>
      <c r="F56" s="187"/>
      <c r="G56" s="451"/>
      <c r="H56" s="191"/>
      <c r="I56" s="32"/>
    </row>
    <row r="57" spans="2:9" x14ac:dyDescent="0.2">
      <c r="B57" s="304"/>
      <c r="C57" s="305"/>
      <c r="D57" s="228"/>
      <c r="E57" s="228"/>
      <c r="F57" s="187"/>
      <c r="G57" s="451"/>
      <c r="H57" s="191"/>
      <c r="I57" s="32"/>
    </row>
    <row r="58" spans="2:9" x14ac:dyDescent="0.2">
      <c r="B58" s="304"/>
      <c r="C58" s="305"/>
      <c r="D58" s="228"/>
      <c r="E58" s="228"/>
      <c r="F58" s="187"/>
      <c r="G58" s="451"/>
      <c r="H58" s="191"/>
      <c r="I58" s="32"/>
    </row>
    <row r="59" spans="2:9" x14ac:dyDescent="0.2">
      <c r="B59" s="304"/>
      <c r="C59" s="305"/>
      <c r="D59" s="228"/>
      <c r="E59" s="228"/>
      <c r="F59" s="187"/>
      <c r="G59" s="451"/>
      <c r="H59" s="191"/>
      <c r="I59" s="32"/>
    </row>
    <row r="60" spans="2:9" x14ac:dyDescent="0.2">
      <c r="B60" s="304"/>
      <c r="C60" s="305"/>
      <c r="D60" s="228"/>
      <c r="E60" s="228"/>
      <c r="F60" s="187"/>
      <c r="G60" s="451"/>
      <c r="H60" s="191"/>
      <c r="I60" s="32"/>
    </row>
    <row r="61" spans="2:9" x14ac:dyDescent="0.2">
      <c r="B61" s="304"/>
      <c r="C61" s="305"/>
      <c r="D61" s="228"/>
      <c r="E61" s="228"/>
      <c r="F61" s="187"/>
      <c r="G61" s="451"/>
      <c r="H61" s="191"/>
      <c r="I61" s="32"/>
    </row>
    <row r="62" spans="2:9" x14ac:dyDescent="0.2">
      <c r="B62" s="304"/>
      <c r="C62" s="305"/>
      <c r="D62" s="228"/>
      <c r="E62" s="228"/>
      <c r="F62" s="187"/>
      <c r="G62" s="451"/>
      <c r="H62" s="191"/>
      <c r="I62" s="32"/>
    </row>
    <row r="63" spans="2:9" x14ac:dyDescent="0.2">
      <c r="B63" s="304"/>
      <c r="C63" s="291"/>
      <c r="D63" s="228"/>
      <c r="E63" s="228"/>
      <c r="F63" s="228"/>
      <c r="G63" s="179"/>
      <c r="H63" s="191"/>
      <c r="I63" s="32"/>
    </row>
    <row r="64" spans="2:9" x14ac:dyDescent="0.2">
      <c r="B64" s="302"/>
      <c r="C64" s="291"/>
      <c r="D64" s="280"/>
      <c r="E64" s="228"/>
      <c r="F64" s="228"/>
      <c r="G64" s="179"/>
      <c r="H64" s="191"/>
      <c r="I64" s="32"/>
    </row>
    <row r="65" spans="2:9" x14ac:dyDescent="0.2">
      <c r="B65" s="304"/>
      <c r="C65" s="291"/>
      <c r="D65" s="228"/>
      <c r="E65" s="228"/>
      <c r="F65" s="228"/>
      <c r="G65" s="181"/>
      <c r="H65" s="191"/>
      <c r="I65" s="32"/>
    </row>
    <row r="66" spans="2:9" x14ac:dyDescent="0.2">
      <c r="B66" s="302"/>
      <c r="C66" s="247"/>
      <c r="D66" s="228"/>
      <c r="E66" s="228"/>
      <c r="F66" s="228"/>
      <c r="G66" s="181"/>
      <c r="H66" s="191"/>
      <c r="I66" s="32"/>
    </row>
    <row r="67" spans="2:9" x14ac:dyDescent="0.2">
      <c r="B67" s="279"/>
      <c r="C67" s="247"/>
      <c r="D67" s="228"/>
      <c r="E67" s="228"/>
      <c r="F67" s="228"/>
      <c r="G67" s="181"/>
      <c r="H67" s="191"/>
      <c r="I67" s="32"/>
    </row>
    <row r="68" spans="2:9" x14ac:dyDescent="0.2">
      <c r="B68" s="221"/>
      <c r="C68" s="291"/>
      <c r="D68" s="228"/>
      <c r="E68" s="228"/>
      <c r="F68" s="228"/>
      <c r="G68" s="181"/>
      <c r="H68" s="191"/>
      <c r="I68" s="32"/>
    </row>
    <row r="69" spans="2:9" x14ac:dyDescent="0.2">
      <c r="B69" s="279"/>
      <c r="C69" s="247"/>
      <c r="D69" s="228"/>
      <c r="E69" s="228"/>
      <c r="F69" s="228"/>
      <c r="G69" s="181"/>
      <c r="H69" s="191"/>
      <c r="I69" s="32"/>
    </row>
    <row r="70" spans="2:9" x14ac:dyDescent="0.2">
      <c r="B70" s="221"/>
      <c r="C70" s="291"/>
      <c r="D70" s="228"/>
      <c r="E70" s="228"/>
      <c r="F70" s="228"/>
      <c r="G70" s="181"/>
      <c r="H70" s="191"/>
      <c r="I70" s="32"/>
    </row>
    <row r="71" spans="2:9" x14ac:dyDescent="0.2">
      <c r="B71" s="221"/>
      <c r="C71" s="330"/>
      <c r="D71" s="228"/>
      <c r="E71" s="228"/>
      <c r="F71" s="228"/>
      <c r="G71" s="181"/>
      <c r="H71" s="191"/>
      <c r="I71" s="32"/>
    </row>
    <row r="72" spans="2:9" x14ac:dyDescent="0.2">
      <c r="B72" s="304"/>
      <c r="C72" s="291"/>
      <c r="D72" s="228"/>
      <c r="E72" s="228"/>
      <c r="F72" s="228"/>
      <c r="G72" s="181"/>
      <c r="H72" s="191"/>
      <c r="I72" s="32"/>
    </row>
    <row r="73" spans="2:9" x14ac:dyDescent="0.2">
      <c r="B73" s="304"/>
      <c r="C73" s="291"/>
      <c r="D73" s="228"/>
      <c r="E73" s="228"/>
      <c r="F73" s="228"/>
      <c r="G73" s="181"/>
      <c r="H73" s="191"/>
      <c r="I73" s="32"/>
    </row>
    <row r="74" spans="2:9" x14ac:dyDescent="0.2">
      <c r="B74" s="304"/>
      <c r="C74" s="291"/>
      <c r="D74" s="228"/>
      <c r="E74" s="228"/>
      <c r="F74" s="228"/>
      <c r="G74" s="181"/>
      <c r="H74" s="191"/>
      <c r="I74" s="32"/>
    </row>
    <row r="75" spans="2:9" x14ac:dyDescent="0.2">
      <c r="B75" s="304"/>
      <c r="C75" s="291"/>
      <c r="D75" s="228"/>
      <c r="E75" s="228"/>
      <c r="F75" s="228"/>
      <c r="G75" s="181"/>
      <c r="H75" s="191"/>
      <c r="I75" s="32"/>
    </row>
    <row r="76" spans="2:9" s="22" customFormat="1" ht="19.5" customHeight="1" x14ac:dyDescent="0.2">
      <c r="B76" s="285" t="str">
        <f>$B$10</f>
        <v>C4.4</v>
      </c>
      <c r="C76" s="240" t="s">
        <v>655</v>
      </c>
      <c r="D76" s="241"/>
      <c r="E76" s="241"/>
      <c r="F76" s="242"/>
      <c r="G76" s="454"/>
      <c r="H76" s="455">
        <f>SUM(H9:H75)</f>
        <v>0</v>
      </c>
      <c r="I76" s="26"/>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7209-C79B-46E4-B449-19ACD8AA9C1D}">
  <sheetPr codeName="Sheet11">
    <tabColor rgb="FFFF0000"/>
  </sheetPr>
  <dimension ref="B1:I75"/>
  <sheetViews>
    <sheetView topLeftCell="A28" zoomScale="70" zoomScaleNormal="70" zoomScaleSheetLayoutView="100" zoomScalePageLayoutView="125" workbookViewId="0">
      <selection activeCell="P59" sqref="P59"/>
    </sheetView>
  </sheetViews>
  <sheetFormatPr defaultColWidth="6.85546875" defaultRowHeight="12.75" x14ac:dyDescent="0.2"/>
  <cols>
    <col min="1" max="1" width="0.85546875" style="41" customWidth="1"/>
    <col min="2" max="2" width="11.7109375" style="330" customWidth="1"/>
    <col min="3" max="3" width="45.7109375" style="307" customWidth="1"/>
    <col min="4" max="4" width="13.7109375" style="334" customWidth="1"/>
    <col min="5" max="5" width="5.7109375" style="334" hidden="1" customWidth="1"/>
    <col min="6" max="6" width="15.7109375" style="334" customWidth="1"/>
    <col min="7" max="7" width="15.7109375" style="41" customWidth="1"/>
    <col min="8" max="8" width="15.7109375" style="42" customWidth="1"/>
    <col min="9" max="9" width="0.85546875" style="42" customWidth="1"/>
    <col min="10" max="16384" width="6.85546875" style="41"/>
  </cols>
  <sheetData>
    <row r="1" spans="2:9" x14ac:dyDescent="0.2">
      <c r="B1" s="526" t="str">
        <f>Client1</f>
        <v>Province of KwaZulu-Natal</v>
      </c>
      <c r="C1" s="526"/>
      <c r="D1" s="331"/>
      <c r="E1" s="331"/>
      <c r="F1" s="525" t="str">
        <f>"Contract No. "&amp;ContractNo</f>
        <v>Contract No. ZNB1250/00000/00/PMC/INF/21/T</v>
      </c>
      <c r="G1" s="525"/>
      <c r="H1" s="525"/>
    </row>
    <row r="2" spans="2:9" x14ac:dyDescent="0.2">
      <c r="B2" s="527" t="str">
        <f>Client2</f>
        <v>Department of Transport</v>
      </c>
      <c r="C2" s="527"/>
      <c r="D2" s="331"/>
      <c r="E2" s="331"/>
      <c r="F2" s="331"/>
      <c r="G2" s="335"/>
      <c r="H2" s="336"/>
    </row>
    <row r="3" spans="2:9" x14ac:dyDescent="0.2">
      <c r="B3" s="332"/>
      <c r="C3" s="332"/>
      <c r="D3" s="333"/>
      <c r="E3" s="333"/>
      <c r="F3" s="333"/>
      <c r="G3" s="337"/>
      <c r="H3" s="338"/>
    </row>
    <row r="4" spans="2:9" ht="12.75" customHeight="1" x14ac:dyDescent="0.2">
      <c r="B4" s="523" t="s">
        <v>1054</v>
      </c>
      <c r="C4" s="524"/>
      <c r="D4" s="524"/>
      <c r="E4" s="524"/>
      <c r="F4" s="524"/>
      <c r="G4" s="524"/>
      <c r="H4" s="520" t="str">
        <f>"CHAPTER "&amp;B10</f>
        <v>CHAPTER C5.1</v>
      </c>
      <c r="I4" s="43"/>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521"/>
      <c r="I5" s="6"/>
    </row>
    <row r="6" spans="2:9" ht="12.75" customHeight="1" x14ac:dyDescent="0.2">
      <c r="B6" s="493"/>
      <c r="C6" s="494"/>
      <c r="D6" s="494"/>
      <c r="E6" s="494"/>
      <c r="F6" s="494"/>
      <c r="G6" s="494"/>
      <c r="H6" s="521"/>
      <c r="I6" s="6"/>
    </row>
    <row r="7" spans="2:9" ht="7.5" customHeight="1" x14ac:dyDescent="0.2">
      <c r="B7" s="495"/>
      <c r="C7" s="496"/>
      <c r="D7" s="496"/>
      <c r="E7" s="496"/>
      <c r="F7" s="496"/>
      <c r="G7" s="496"/>
      <c r="H7" s="522"/>
      <c r="I7" s="6"/>
    </row>
    <row r="8" spans="2:9" s="10" customFormat="1" ht="24.95" customHeight="1" x14ac:dyDescent="0.2">
      <c r="B8" s="263" t="s">
        <v>0</v>
      </c>
      <c r="C8" s="220" t="s">
        <v>1</v>
      </c>
      <c r="D8" s="220" t="s">
        <v>2</v>
      </c>
      <c r="E8" s="220" t="s">
        <v>9</v>
      </c>
      <c r="F8" s="220" t="s">
        <v>3</v>
      </c>
      <c r="G8" s="9" t="s">
        <v>4</v>
      </c>
      <c r="H8" s="9" t="s">
        <v>5</v>
      </c>
    </row>
    <row r="9" spans="2:9" x14ac:dyDescent="0.2">
      <c r="B9" s="221"/>
      <c r="C9" s="222"/>
      <c r="D9" s="223"/>
      <c r="E9" s="223"/>
      <c r="F9" s="223"/>
      <c r="G9" s="177"/>
      <c r="H9" s="178" t="str">
        <f t="shared" ref="H9:H23" si="0">IF(D9="","",F9*G9)</f>
        <v/>
      </c>
      <c r="I9" s="16"/>
    </row>
    <row r="10" spans="2:9" x14ac:dyDescent="0.2">
      <c r="B10" s="226" t="s">
        <v>265</v>
      </c>
      <c r="C10" s="227" t="s">
        <v>266</v>
      </c>
      <c r="D10" s="228"/>
      <c r="E10" s="228"/>
      <c r="F10" s="228"/>
      <c r="G10" s="179"/>
      <c r="H10" s="178" t="str">
        <f t="shared" si="0"/>
        <v/>
      </c>
      <c r="I10" s="32"/>
    </row>
    <row r="11" spans="2:9" x14ac:dyDescent="0.2">
      <c r="B11" s="221"/>
      <c r="C11" s="222"/>
      <c r="D11" s="228"/>
      <c r="E11" s="228"/>
      <c r="F11" s="228"/>
      <c r="G11" s="179"/>
      <c r="H11" s="178" t="str">
        <f t="shared" si="0"/>
        <v/>
      </c>
      <c r="I11" s="32"/>
    </row>
    <row r="12" spans="2:9" x14ac:dyDescent="0.2">
      <c r="B12" s="221" t="s">
        <v>268</v>
      </c>
      <c r="C12" s="222" t="s">
        <v>267</v>
      </c>
      <c r="D12" s="228"/>
      <c r="E12" s="228"/>
      <c r="F12" s="228"/>
      <c r="G12" s="179"/>
      <c r="H12" s="178" t="str">
        <f t="shared" si="0"/>
        <v/>
      </c>
      <c r="I12" s="32"/>
    </row>
    <row r="13" spans="2:9" x14ac:dyDescent="0.2">
      <c r="B13" s="221"/>
      <c r="C13" s="222"/>
      <c r="D13" s="228"/>
      <c r="E13" s="228"/>
      <c r="F13" s="228"/>
      <c r="G13" s="179"/>
      <c r="H13" s="178" t="str">
        <f t="shared" si="0"/>
        <v/>
      </c>
      <c r="I13" s="32"/>
    </row>
    <row r="14" spans="2:9" ht="14.25" x14ac:dyDescent="0.2">
      <c r="B14" s="221" t="s">
        <v>269</v>
      </c>
      <c r="C14" s="222" t="s">
        <v>270</v>
      </c>
      <c r="D14" s="228" t="s">
        <v>34</v>
      </c>
      <c r="E14" s="228"/>
      <c r="F14" s="187">
        <v>1010</v>
      </c>
      <c r="G14" s="467"/>
      <c r="H14" s="178">
        <f t="shared" si="0"/>
        <v>0</v>
      </c>
      <c r="I14" s="33"/>
    </row>
    <row r="15" spans="2:9" x14ac:dyDescent="0.2">
      <c r="B15" s="221"/>
      <c r="C15" s="222"/>
      <c r="D15" s="228"/>
      <c r="E15" s="228"/>
      <c r="F15" s="187"/>
      <c r="G15" s="179"/>
      <c r="H15" s="178" t="str">
        <f t="shared" si="0"/>
        <v/>
      </c>
      <c r="I15" s="35"/>
    </row>
    <row r="16" spans="2:9" ht="25.5" x14ac:dyDescent="0.2">
      <c r="B16" s="221" t="s">
        <v>271</v>
      </c>
      <c r="C16" s="222" t="s">
        <v>273</v>
      </c>
      <c r="D16" s="228"/>
      <c r="E16" s="228"/>
      <c r="F16" s="187"/>
      <c r="G16" s="179"/>
      <c r="H16" s="178" t="str">
        <f t="shared" si="0"/>
        <v/>
      </c>
    </row>
    <row r="17" spans="2:9" x14ac:dyDescent="0.2">
      <c r="B17" s="221"/>
      <c r="C17" s="222"/>
      <c r="D17" s="228"/>
      <c r="E17" s="228"/>
      <c r="F17" s="187"/>
      <c r="G17" s="179"/>
      <c r="H17" s="178" t="str">
        <f t="shared" si="0"/>
        <v/>
      </c>
    </row>
    <row r="18" spans="2:9" ht="25.5" x14ac:dyDescent="0.2">
      <c r="B18" s="221" t="s">
        <v>272</v>
      </c>
      <c r="C18" s="222" t="s">
        <v>930</v>
      </c>
      <c r="D18" s="228"/>
      <c r="E18" s="228"/>
      <c r="F18" s="187"/>
      <c r="G18" s="179"/>
      <c r="H18" s="178" t="str">
        <f t="shared" si="0"/>
        <v/>
      </c>
    </row>
    <row r="19" spans="2:9" x14ac:dyDescent="0.2">
      <c r="B19" s="221"/>
      <c r="C19" s="222"/>
      <c r="D19" s="228"/>
      <c r="E19" s="228"/>
      <c r="F19" s="187"/>
      <c r="G19" s="179"/>
      <c r="H19" s="178" t="str">
        <f t="shared" si="0"/>
        <v/>
      </c>
    </row>
    <row r="20" spans="2:9" ht="14.25" x14ac:dyDescent="0.2">
      <c r="B20" s="221" t="s">
        <v>54</v>
      </c>
      <c r="C20" s="222" t="s">
        <v>274</v>
      </c>
      <c r="D20" s="228" t="s">
        <v>34</v>
      </c>
      <c r="E20" s="228"/>
      <c r="F20" s="187">
        <v>90</v>
      </c>
      <c r="G20" s="467"/>
      <c r="H20" s="178">
        <f t="shared" si="0"/>
        <v>0</v>
      </c>
    </row>
    <row r="21" spans="2:9" x14ac:dyDescent="0.2">
      <c r="B21" s="221"/>
      <c r="C21" s="222"/>
      <c r="D21" s="228"/>
      <c r="E21" s="228"/>
      <c r="F21" s="187"/>
      <c r="G21" s="181"/>
      <c r="H21" s="178" t="str">
        <f t="shared" si="0"/>
        <v/>
      </c>
    </row>
    <row r="22" spans="2:9" ht="14.25" x14ac:dyDescent="0.2">
      <c r="B22" s="221" t="s">
        <v>56</v>
      </c>
      <c r="C22" s="222" t="s">
        <v>275</v>
      </c>
      <c r="D22" s="228" t="s">
        <v>34</v>
      </c>
      <c r="E22" s="228"/>
      <c r="F22" s="187">
        <v>10</v>
      </c>
      <c r="G22" s="467"/>
      <c r="H22" s="178">
        <f t="shared" si="0"/>
        <v>0</v>
      </c>
    </row>
    <row r="23" spans="2:9" x14ac:dyDescent="0.2">
      <c r="B23" s="221"/>
      <c r="C23" s="235"/>
      <c r="D23" s="228"/>
      <c r="E23" s="228"/>
      <c r="F23" s="187"/>
      <c r="G23" s="179"/>
      <c r="H23" s="178" t="str">
        <f t="shared" si="0"/>
        <v/>
      </c>
    </row>
    <row r="24" spans="2:9" x14ac:dyDescent="0.2">
      <c r="B24" s="221" t="s">
        <v>277</v>
      </c>
      <c r="C24" s="222" t="s">
        <v>278</v>
      </c>
      <c r="D24" s="228"/>
      <c r="E24" s="228"/>
      <c r="F24" s="228"/>
      <c r="G24" s="181"/>
      <c r="H24" s="178" t="str">
        <f t="shared" ref="H24:H49" si="1">IF(D24="","",F24*G24)</f>
        <v/>
      </c>
    </row>
    <row r="25" spans="2:9" x14ac:dyDescent="0.2">
      <c r="B25" s="221"/>
      <c r="C25" s="222"/>
      <c r="D25" s="228"/>
      <c r="E25" s="228"/>
      <c r="F25" s="228"/>
      <c r="G25" s="181"/>
      <c r="H25" s="178" t="str">
        <f t="shared" si="1"/>
        <v/>
      </c>
    </row>
    <row r="26" spans="2:9" x14ac:dyDescent="0.2">
      <c r="B26" s="221" t="s">
        <v>279</v>
      </c>
      <c r="C26" s="222" t="s">
        <v>280</v>
      </c>
      <c r="D26" s="228"/>
      <c r="E26" s="228"/>
      <c r="F26" s="228"/>
      <c r="G26" s="181"/>
      <c r="H26" s="178" t="str">
        <f t="shared" si="1"/>
        <v/>
      </c>
    </row>
    <row r="27" spans="2:9" x14ac:dyDescent="0.2">
      <c r="B27" s="221"/>
      <c r="C27" s="222"/>
      <c r="D27" s="228"/>
      <c r="E27" s="228"/>
      <c r="F27" s="228"/>
      <c r="G27" s="181"/>
      <c r="H27" s="178" t="str">
        <f t="shared" si="1"/>
        <v/>
      </c>
    </row>
    <row r="28" spans="2:9" ht="14.25" x14ac:dyDescent="0.2">
      <c r="B28" s="221" t="s">
        <v>54</v>
      </c>
      <c r="C28" s="222" t="s">
        <v>281</v>
      </c>
      <c r="D28" s="228" t="s">
        <v>34</v>
      </c>
      <c r="E28" s="228"/>
      <c r="F28" s="228">
        <v>350</v>
      </c>
      <c r="G28" s="467"/>
      <c r="H28" s="178">
        <f t="shared" si="1"/>
        <v>0</v>
      </c>
      <c r="I28" s="32"/>
    </row>
    <row r="29" spans="2:9" x14ac:dyDescent="0.2">
      <c r="B29" s="221"/>
      <c r="C29" s="222"/>
      <c r="D29" s="228"/>
      <c r="E29" s="228"/>
      <c r="F29" s="228"/>
      <c r="G29" s="467"/>
      <c r="H29" s="178" t="str">
        <f t="shared" si="1"/>
        <v/>
      </c>
      <c r="I29" s="32"/>
    </row>
    <row r="30" spans="2:9" ht="14.25" x14ac:dyDescent="0.2">
      <c r="B30" s="221" t="s">
        <v>56</v>
      </c>
      <c r="C30" s="222" t="s">
        <v>282</v>
      </c>
      <c r="D30" s="228" t="s">
        <v>34</v>
      </c>
      <c r="E30" s="228"/>
      <c r="F30" s="228">
        <v>60</v>
      </c>
      <c r="G30" s="467"/>
      <c r="H30" s="178">
        <f t="shared" si="1"/>
        <v>0</v>
      </c>
      <c r="I30" s="32"/>
    </row>
    <row r="31" spans="2:9" x14ac:dyDescent="0.2">
      <c r="B31" s="221"/>
      <c r="C31" s="222"/>
      <c r="D31" s="228"/>
      <c r="E31" s="228"/>
      <c r="F31" s="228"/>
      <c r="G31" s="181"/>
      <c r="H31" s="178" t="str">
        <f t="shared" si="1"/>
        <v/>
      </c>
      <c r="I31" s="32"/>
    </row>
    <row r="32" spans="2:9" x14ac:dyDescent="0.2">
      <c r="B32" s="221" t="s">
        <v>279</v>
      </c>
      <c r="C32" s="222" t="s">
        <v>283</v>
      </c>
      <c r="D32" s="228"/>
      <c r="E32" s="228"/>
      <c r="F32" s="228"/>
      <c r="G32" s="181"/>
      <c r="H32" s="178" t="str">
        <f t="shared" si="1"/>
        <v/>
      </c>
      <c r="I32" s="33"/>
    </row>
    <row r="33" spans="2:9" x14ac:dyDescent="0.2">
      <c r="B33" s="221"/>
      <c r="C33" s="222"/>
      <c r="D33" s="228"/>
      <c r="E33" s="228"/>
      <c r="F33" s="228"/>
      <c r="G33" s="181"/>
      <c r="H33" s="178" t="str">
        <f t="shared" si="1"/>
        <v/>
      </c>
      <c r="I33" s="33"/>
    </row>
    <row r="34" spans="2:9" ht="14.25" x14ac:dyDescent="0.2">
      <c r="B34" s="221" t="s">
        <v>54</v>
      </c>
      <c r="C34" s="222" t="s">
        <v>281</v>
      </c>
      <c r="D34" s="228" t="s">
        <v>34</v>
      </c>
      <c r="E34" s="228"/>
      <c r="F34" s="228">
        <v>245</v>
      </c>
      <c r="G34" s="467"/>
      <c r="H34" s="178">
        <f t="shared" si="1"/>
        <v>0</v>
      </c>
      <c r="I34" s="16"/>
    </row>
    <row r="35" spans="2:9" x14ac:dyDescent="0.2">
      <c r="B35" s="221"/>
      <c r="C35" s="222"/>
      <c r="D35" s="228"/>
      <c r="E35" s="228"/>
      <c r="F35" s="228"/>
      <c r="G35" s="181"/>
      <c r="H35" s="178"/>
      <c r="I35" s="16"/>
    </row>
    <row r="36" spans="2:9" s="44" customFormat="1" ht="14.25" x14ac:dyDescent="0.2">
      <c r="B36" s="221" t="s">
        <v>56</v>
      </c>
      <c r="C36" s="222" t="s">
        <v>282</v>
      </c>
      <c r="D36" s="228" t="s">
        <v>34</v>
      </c>
      <c r="E36" s="228"/>
      <c r="F36" s="228">
        <v>60</v>
      </c>
      <c r="G36" s="467"/>
      <c r="H36" s="178">
        <f t="shared" ref="H36" si="2">IF(D36="","",F36*G36)</f>
        <v>0</v>
      </c>
      <c r="I36" s="16"/>
    </row>
    <row r="37" spans="2:9" s="44" customFormat="1" x14ac:dyDescent="0.2">
      <c r="B37" s="221"/>
      <c r="C37" s="222"/>
      <c r="D37" s="228"/>
      <c r="E37" s="228"/>
      <c r="F37" s="228"/>
      <c r="G37" s="467"/>
      <c r="H37" s="178"/>
      <c r="I37" s="16"/>
    </row>
    <row r="38" spans="2:9" x14ac:dyDescent="0.2">
      <c r="B38" s="221" t="s">
        <v>284</v>
      </c>
      <c r="C38" s="222" t="s">
        <v>285</v>
      </c>
      <c r="D38" s="228"/>
      <c r="E38" s="228"/>
      <c r="F38" s="228"/>
      <c r="G38" s="181"/>
      <c r="H38" s="178" t="str">
        <f t="shared" si="1"/>
        <v/>
      </c>
      <c r="I38" s="33"/>
    </row>
    <row r="39" spans="2:9" x14ac:dyDescent="0.2">
      <c r="B39" s="221"/>
      <c r="C39" s="222"/>
      <c r="D39" s="228"/>
      <c r="E39" s="228"/>
      <c r="F39" s="228"/>
      <c r="G39" s="181"/>
      <c r="H39" s="178" t="str">
        <f t="shared" si="1"/>
        <v/>
      </c>
      <c r="I39" s="33"/>
    </row>
    <row r="40" spans="2:9" ht="14.25" x14ac:dyDescent="0.2">
      <c r="B40" s="221" t="s">
        <v>286</v>
      </c>
      <c r="C40" s="222" t="s">
        <v>287</v>
      </c>
      <c r="D40" s="228" t="s">
        <v>34</v>
      </c>
      <c r="E40" s="228"/>
      <c r="F40" s="228">
        <v>155</v>
      </c>
      <c r="G40" s="467"/>
      <c r="H40" s="178">
        <f t="shared" si="1"/>
        <v>0</v>
      </c>
      <c r="I40" s="33"/>
    </row>
    <row r="41" spans="2:9" x14ac:dyDescent="0.2">
      <c r="B41" s="221"/>
      <c r="C41" s="222"/>
      <c r="D41" s="228"/>
      <c r="E41" s="228"/>
      <c r="F41" s="228"/>
      <c r="G41" s="181"/>
      <c r="H41" s="178" t="str">
        <f t="shared" si="1"/>
        <v/>
      </c>
      <c r="I41" s="33"/>
    </row>
    <row r="42" spans="2:9" x14ac:dyDescent="0.2">
      <c r="B42" s="221" t="s">
        <v>288</v>
      </c>
      <c r="C42" s="235" t="s">
        <v>289</v>
      </c>
      <c r="D42" s="228"/>
      <c r="E42" s="228"/>
      <c r="F42" s="228"/>
      <c r="G42" s="181"/>
      <c r="H42" s="178" t="str">
        <f t="shared" si="1"/>
        <v/>
      </c>
      <c r="I42" s="32"/>
    </row>
    <row r="43" spans="2:9" x14ac:dyDescent="0.2">
      <c r="B43" s="221"/>
      <c r="C43" s="235"/>
      <c r="D43" s="228"/>
      <c r="E43" s="228"/>
      <c r="F43" s="228"/>
      <c r="G43" s="181"/>
      <c r="H43" s="178" t="str">
        <f t="shared" si="1"/>
        <v/>
      </c>
      <c r="I43" s="32"/>
    </row>
    <row r="44" spans="2:9" ht="14.25" x14ac:dyDescent="0.2">
      <c r="B44" s="221" t="s">
        <v>290</v>
      </c>
      <c r="C44" s="222" t="s">
        <v>292</v>
      </c>
      <c r="D44" s="228" t="s">
        <v>86</v>
      </c>
      <c r="E44" s="228"/>
      <c r="F44" s="228">
        <v>6500</v>
      </c>
      <c r="G44" s="467"/>
      <c r="H44" s="178">
        <f t="shared" si="1"/>
        <v>0</v>
      </c>
      <c r="I44" s="32"/>
    </row>
    <row r="45" spans="2:9" x14ac:dyDescent="0.2">
      <c r="B45" s="221"/>
      <c r="C45" s="235"/>
      <c r="D45" s="228"/>
      <c r="E45" s="228"/>
      <c r="F45" s="228"/>
      <c r="G45" s="181"/>
      <c r="H45" s="178" t="str">
        <f t="shared" si="1"/>
        <v/>
      </c>
      <c r="I45" s="32"/>
    </row>
    <row r="46" spans="2:9" ht="14.25" x14ac:dyDescent="0.2">
      <c r="B46" s="221" t="s">
        <v>291</v>
      </c>
      <c r="C46" s="235" t="s">
        <v>293</v>
      </c>
      <c r="D46" s="228" t="s">
        <v>86</v>
      </c>
      <c r="E46" s="228"/>
      <c r="F46" s="228">
        <v>6500</v>
      </c>
      <c r="G46" s="467"/>
      <c r="H46" s="178">
        <f t="shared" si="1"/>
        <v>0</v>
      </c>
      <c r="I46" s="32"/>
    </row>
    <row r="47" spans="2:9" x14ac:dyDescent="0.2">
      <c r="B47" s="221"/>
      <c r="C47" s="235"/>
      <c r="D47" s="228"/>
      <c r="E47" s="228"/>
      <c r="F47" s="228"/>
      <c r="G47" s="181"/>
      <c r="H47" s="178" t="str">
        <f t="shared" si="1"/>
        <v/>
      </c>
      <c r="I47" s="32"/>
    </row>
    <row r="48" spans="2:9" x14ac:dyDescent="0.2">
      <c r="B48" s="221" t="s">
        <v>296</v>
      </c>
      <c r="C48" s="222" t="s">
        <v>297</v>
      </c>
      <c r="D48" s="228"/>
      <c r="E48" s="228"/>
      <c r="F48" s="228"/>
      <c r="G48" s="181"/>
      <c r="H48" s="178" t="str">
        <f t="shared" si="1"/>
        <v/>
      </c>
      <c r="I48" s="32"/>
    </row>
    <row r="49" spans="2:9" x14ac:dyDescent="0.2">
      <c r="B49" s="221"/>
      <c r="C49" s="222"/>
      <c r="D49" s="228"/>
      <c r="E49" s="228"/>
      <c r="F49" s="228"/>
      <c r="G49" s="181"/>
      <c r="H49" s="178" t="str">
        <f t="shared" si="1"/>
        <v/>
      </c>
      <c r="I49" s="32"/>
    </row>
    <row r="50" spans="2:9" ht="25.5" x14ac:dyDescent="0.2">
      <c r="B50" s="221" t="s">
        <v>931</v>
      </c>
      <c r="C50" s="222" t="s">
        <v>932</v>
      </c>
      <c r="D50" s="228" t="s">
        <v>34</v>
      </c>
      <c r="E50" s="228"/>
      <c r="F50" s="228">
        <v>150</v>
      </c>
      <c r="G50" s="467"/>
      <c r="H50" s="178">
        <f>G50*F50</f>
        <v>0</v>
      </c>
      <c r="I50" s="32"/>
    </row>
    <row r="51" spans="2:9" x14ac:dyDescent="0.2">
      <c r="B51" s="221"/>
      <c r="C51" s="222"/>
      <c r="D51" s="228"/>
      <c r="E51" s="228"/>
      <c r="F51" s="228"/>
      <c r="G51" s="467"/>
      <c r="H51" s="178"/>
      <c r="I51" s="32"/>
    </row>
    <row r="52" spans="2:9" x14ac:dyDescent="0.2">
      <c r="B52" s="221"/>
      <c r="C52" s="222"/>
      <c r="D52" s="228"/>
      <c r="E52" s="228"/>
      <c r="F52" s="228"/>
      <c r="G52" s="467"/>
      <c r="H52" s="178"/>
      <c r="I52" s="32"/>
    </row>
    <row r="53" spans="2:9" x14ac:dyDescent="0.2">
      <c r="B53" s="221"/>
      <c r="C53" s="222"/>
      <c r="D53" s="228"/>
      <c r="E53" s="228"/>
      <c r="F53" s="228"/>
      <c r="G53" s="467"/>
      <c r="H53" s="178"/>
      <c r="I53" s="32"/>
    </row>
    <row r="54" spans="2:9" x14ac:dyDescent="0.2">
      <c r="B54" s="221"/>
      <c r="C54" s="222"/>
      <c r="D54" s="228"/>
      <c r="E54" s="228"/>
      <c r="F54" s="228"/>
      <c r="G54" s="467"/>
      <c r="H54" s="178"/>
      <c r="I54" s="32"/>
    </row>
    <row r="55" spans="2:9" x14ac:dyDescent="0.2">
      <c r="B55" s="221"/>
      <c r="C55" s="222"/>
      <c r="D55" s="228"/>
      <c r="E55" s="228"/>
      <c r="F55" s="228"/>
      <c r="G55" s="467"/>
      <c r="H55" s="178"/>
      <c r="I55" s="32"/>
    </row>
    <row r="56" spans="2:9" x14ac:dyDescent="0.2">
      <c r="B56" s="221"/>
      <c r="C56" s="222"/>
      <c r="D56" s="228"/>
      <c r="E56" s="228"/>
      <c r="F56" s="228"/>
      <c r="G56" s="467"/>
      <c r="H56" s="178"/>
      <c r="I56" s="32"/>
    </row>
    <row r="57" spans="2:9" x14ac:dyDescent="0.2">
      <c r="B57" s="221"/>
      <c r="C57" s="222"/>
      <c r="D57" s="228"/>
      <c r="E57" s="228"/>
      <c r="F57" s="228"/>
      <c r="G57" s="467"/>
      <c r="H57" s="178"/>
      <c r="I57" s="32"/>
    </row>
    <row r="58" spans="2:9" x14ac:dyDescent="0.2">
      <c r="B58" s="221"/>
      <c r="C58" s="222"/>
      <c r="D58" s="228"/>
      <c r="E58" s="228"/>
      <c r="F58" s="228"/>
      <c r="G58" s="467"/>
      <c r="H58" s="178"/>
      <c r="I58" s="32"/>
    </row>
    <row r="59" spans="2:9" x14ac:dyDescent="0.2">
      <c r="B59" s="221"/>
      <c r="C59" s="222"/>
      <c r="D59" s="228"/>
      <c r="E59" s="228"/>
      <c r="F59" s="228"/>
      <c r="G59" s="467"/>
      <c r="H59" s="178"/>
      <c r="I59" s="32"/>
    </row>
    <row r="60" spans="2:9" x14ac:dyDescent="0.2">
      <c r="B60" s="221"/>
      <c r="C60" s="222"/>
      <c r="D60" s="228"/>
      <c r="E60" s="228"/>
      <c r="F60" s="228"/>
      <c r="G60" s="467"/>
      <c r="H60" s="178"/>
      <c r="I60" s="32"/>
    </row>
    <row r="61" spans="2:9" x14ac:dyDescent="0.2">
      <c r="B61" s="221"/>
      <c r="C61" s="222"/>
      <c r="D61" s="228"/>
      <c r="E61" s="228"/>
      <c r="F61" s="228"/>
      <c r="G61" s="467"/>
      <c r="H61" s="178"/>
      <c r="I61" s="32"/>
    </row>
    <row r="62" spans="2:9" x14ac:dyDescent="0.2">
      <c r="B62" s="221"/>
      <c r="C62" s="222"/>
      <c r="D62" s="228"/>
      <c r="E62" s="228"/>
      <c r="F62" s="228"/>
      <c r="G62" s="467"/>
      <c r="H62" s="178"/>
      <c r="I62" s="32"/>
    </row>
    <row r="63" spans="2:9" x14ac:dyDescent="0.2">
      <c r="B63" s="221"/>
      <c r="C63" s="222"/>
      <c r="D63" s="228"/>
      <c r="E63" s="228"/>
      <c r="F63" s="228"/>
      <c r="G63" s="467"/>
      <c r="H63" s="178"/>
      <c r="I63" s="32"/>
    </row>
    <row r="64" spans="2:9" x14ac:dyDescent="0.2">
      <c r="B64" s="221"/>
      <c r="C64" s="222"/>
      <c r="D64" s="228"/>
      <c r="E64" s="228"/>
      <c r="F64" s="228"/>
      <c r="G64" s="467"/>
      <c r="H64" s="178"/>
      <c r="I64" s="32"/>
    </row>
    <row r="65" spans="2:9" x14ac:dyDescent="0.2">
      <c r="B65" s="221"/>
      <c r="C65" s="222"/>
      <c r="D65" s="228"/>
      <c r="E65" s="228"/>
      <c r="F65" s="228"/>
      <c r="G65" s="467"/>
      <c r="H65" s="178"/>
      <c r="I65" s="32"/>
    </row>
    <row r="66" spans="2:9" x14ac:dyDescent="0.2">
      <c r="B66" s="221"/>
      <c r="C66" s="222"/>
      <c r="D66" s="228"/>
      <c r="E66" s="228"/>
      <c r="F66" s="228"/>
      <c r="G66" s="467"/>
      <c r="H66" s="178"/>
      <c r="I66" s="32"/>
    </row>
    <row r="67" spans="2:9" x14ac:dyDescent="0.2">
      <c r="B67" s="221"/>
      <c r="C67" s="222"/>
      <c r="D67" s="228"/>
      <c r="E67" s="228"/>
      <c r="F67" s="228"/>
      <c r="G67" s="467"/>
      <c r="H67" s="178"/>
      <c r="I67" s="32"/>
    </row>
    <row r="68" spans="2:9" x14ac:dyDescent="0.2">
      <c r="B68" s="221"/>
      <c r="C68" s="222"/>
      <c r="D68" s="228"/>
      <c r="E68" s="228"/>
      <c r="F68" s="228"/>
      <c r="G68" s="467"/>
      <c r="H68" s="178"/>
      <c r="I68" s="32"/>
    </row>
    <row r="69" spans="2:9" x14ac:dyDescent="0.2">
      <c r="B69" s="221"/>
      <c r="C69" s="222"/>
      <c r="D69" s="228"/>
      <c r="E69" s="228"/>
      <c r="F69" s="228"/>
      <c r="G69" s="181"/>
      <c r="H69" s="178"/>
      <c r="I69" s="32"/>
    </row>
    <row r="70" spans="2:9" x14ac:dyDescent="0.2">
      <c r="B70" s="221"/>
      <c r="C70" s="222"/>
      <c r="D70" s="228"/>
      <c r="E70" s="228"/>
      <c r="F70" s="228"/>
      <c r="G70" s="181"/>
      <c r="H70" s="178"/>
      <c r="I70" s="32"/>
    </row>
    <row r="71" spans="2:9" x14ac:dyDescent="0.2">
      <c r="B71" s="221"/>
      <c r="C71" s="222"/>
      <c r="D71" s="228"/>
      <c r="E71" s="228"/>
      <c r="F71" s="228"/>
      <c r="G71" s="181"/>
      <c r="H71" s="178"/>
      <c r="I71" s="32"/>
    </row>
    <row r="72" spans="2:9" x14ac:dyDescent="0.2">
      <c r="B72" s="221"/>
      <c r="C72" s="222"/>
      <c r="D72" s="228"/>
      <c r="E72" s="228"/>
      <c r="F72" s="228"/>
      <c r="G72" s="181"/>
      <c r="H72" s="178"/>
      <c r="I72" s="32"/>
    </row>
    <row r="73" spans="2:9" x14ac:dyDescent="0.2">
      <c r="B73" s="221"/>
      <c r="C73" s="222"/>
      <c r="D73" s="228"/>
      <c r="E73" s="228"/>
      <c r="F73" s="228"/>
      <c r="G73" s="181"/>
      <c r="H73" s="178"/>
      <c r="I73" s="32"/>
    </row>
    <row r="74" spans="2:9" x14ac:dyDescent="0.2">
      <c r="B74" s="221"/>
      <c r="C74" s="222"/>
      <c r="D74" s="228"/>
      <c r="E74" s="228"/>
      <c r="F74" s="228"/>
      <c r="G74" s="181"/>
      <c r="H74" s="178"/>
      <c r="I74" s="32"/>
    </row>
    <row r="75" spans="2:9" s="22" customFormat="1" ht="19.5" customHeight="1" x14ac:dyDescent="0.2">
      <c r="B75" s="285" t="str">
        <f>$B$10</f>
        <v>C5.1</v>
      </c>
      <c r="C75" s="240" t="s">
        <v>655</v>
      </c>
      <c r="D75" s="241"/>
      <c r="E75" s="241"/>
      <c r="F75" s="242"/>
      <c r="G75" s="454"/>
      <c r="H75" s="455">
        <f>SUM(H9:H74)</f>
        <v>0</v>
      </c>
      <c r="I75" s="26"/>
    </row>
  </sheetData>
  <mergeCells count="6">
    <mergeCell ref="B5:G7"/>
    <mergeCell ref="H4:H7"/>
    <mergeCell ref="B4:G4"/>
    <mergeCell ref="F1:H1"/>
    <mergeCell ref="B1:C1"/>
    <mergeCell ref="B2:C2"/>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C57E1-B033-4CB5-82FE-3D1B5C920CB2}">
  <sheetPr codeName="Sheet12">
    <tabColor rgb="FFFF0000"/>
  </sheetPr>
  <dimension ref="B1:H78"/>
  <sheetViews>
    <sheetView topLeftCell="A2" zoomScale="70" zoomScaleNormal="70" zoomScaleSheetLayoutView="85" zoomScalePageLayoutView="125" workbookViewId="0">
      <selection activeCell="G31" sqref="G31"/>
    </sheetView>
  </sheetViews>
  <sheetFormatPr defaultColWidth="6.85546875" defaultRowHeight="12.75" x14ac:dyDescent="0.2"/>
  <cols>
    <col min="1" max="1" width="0.85546875" style="1" customWidth="1"/>
    <col min="2" max="2" width="11.7109375" style="267" customWidth="1"/>
    <col min="3" max="3" width="45.7109375" style="247" customWidth="1"/>
    <col min="4" max="4" width="13.7109375" style="248" customWidth="1"/>
    <col min="5" max="5" width="15.7109375" style="248" customWidth="1"/>
    <col min="6" max="6" width="15.7109375" style="1" customWidth="1"/>
    <col min="7" max="7" width="15.7109375" style="4" customWidth="1"/>
    <col min="8" max="8" width="0.85546875" style="4" customWidth="1"/>
    <col min="9" max="16384" width="6.85546875" style="1"/>
  </cols>
  <sheetData>
    <row r="1" spans="2:8" x14ac:dyDescent="0.2">
      <c r="B1" s="253" t="str">
        <f>Client1</f>
        <v>Province of KwaZulu-Natal</v>
      </c>
      <c r="C1" s="254"/>
      <c r="D1" s="255"/>
      <c r="E1" s="505" t="str">
        <f>"Contract No. "&amp;ContractNo</f>
        <v>Contract No. ZNB1250/00000/00/PMC/INF/21/T</v>
      </c>
      <c r="F1" s="505"/>
      <c r="G1" s="505"/>
    </row>
    <row r="2" spans="2:8" x14ac:dyDescent="0.2">
      <c r="B2" s="372" t="str">
        <f>Client2</f>
        <v>Department of Transport</v>
      </c>
      <c r="C2" s="254"/>
      <c r="D2" s="255"/>
      <c r="E2" s="255"/>
      <c r="F2" s="257"/>
      <c r="G2" s="258"/>
    </row>
    <row r="3" spans="2:8" x14ac:dyDescent="0.2">
      <c r="B3" s="259"/>
      <c r="C3" s="259"/>
      <c r="D3" s="373"/>
      <c r="E3" s="373"/>
      <c r="F3" s="261"/>
      <c r="G3" s="262"/>
    </row>
    <row r="4" spans="2:8" x14ac:dyDescent="0.2">
      <c r="B4" s="500" t="s">
        <v>1054</v>
      </c>
      <c r="C4" s="501"/>
      <c r="D4" s="501"/>
      <c r="E4" s="501"/>
      <c r="F4" s="501"/>
      <c r="G4" s="497" t="str">
        <f>"CHAPTER "&amp;B10</f>
        <v>CHAPTER C5.2</v>
      </c>
      <c r="H4" s="5"/>
    </row>
    <row r="5" spans="2:8" ht="7.5" customHeight="1" x14ac:dyDescent="0.2">
      <c r="B5" s="493" t="str">
        <f>ContractDescription</f>
        <v>UPGRADE TO KWAMAGODA (NKUKHU) RIVER BRIDGE 2002 OVER KWAMAGODA RIVER ON DISTRTICT ROAD D59 KM 0.108 IN THE PITERMARITZBURG REGION</v>
      </c>
      <c r="C5" s="494"/>
      <c r="D5" s="494"/>
      <c r="E5" s="494"/>
      <c r="F5" s="494"/>
      <c r="G5" s="498"/>
      <c r="H5" s="6"/>
    </row>
    <row r="6" spans="2:8" ht="12.75" customHeight="1" x14ac:dyDescent="0.2">
      <c r="B6" s="493"/>
      <c r="C6" s="494"/>
      <c r="D6" s="494"/>
      <c r="E6" s="494"/>
      <c r="F6" s="494"/>
      <c r="G6" s="498"/>
      <c r="H6" s="6"/>
    </row>
    <row r="7" spans="2:8" ht="7.5" customHeight="1" x14ac:dyDescent="0.2">
      <c r="B7" s="495"/>
      <c r="C7" s="496"/>
      <c r="D7" s="496"/>
      <c r="E7" s="496"/>
      <c r="F7" s="496"/>
      <c r="G7" s="499"/>
      <c r="H7" s="6"/>
    </row>
    <row r="8" spans="2:8" s="7" customFormat="1" ht="24.95" customHeight="1" x14ac:dyDescent="0.2">
      <c r="B8" s="263" t="s">
        <v>0</v>
      </c>
      <c r="C8" s="220" t="s">
        <v>1</v>
      </c>
      <c r="D8" s="220" t="s">
        <v>2</v>
      </c>
      <c r="E8" s="220" t="s">
        <v>3</v>
      </c>
      <c r="F8" s="9" t="s">
        <v>4</v>
      </c>
      <c r="G8" s="9" t="s">
        <v>5</v>
      </c>
      <c r="H8" s="10"/>
    </row>
    <row r="9" spans="2:8" x14ac:dyDescent="0.2">
      <c r="B9" s="221"/>
      <c r="C9" s="222"/>
      <c r="D9" s="223"/>
      <c r="E9" s="223"/>
      <c r="F9" s="177"/>
      <c r="G9" s="178" t="str">
        <f t="shared" ref="G9:G19" si="0">IF(D9="","",E9*F9)</f>
        <v/>
      </c>
      <c r="H9" s="16"/>
    </row>
    <row r="10" spans="2:8" x14ac:dyDescent="0.2">
      <c r="B10" s="226" t="s">
        <v>298</v>
      </c>
      <c r="C10" s="227" t="s">
        <v>299</v>
      </c>
      <c r="D10" s="228"/>
      <c r="E10" s="228"/>
      <c r="F10" s="179"/>
      <c r="G10" s="178" t="str">
        <f t="shared" si="0"/>
        <v/>
      </c>
      <c r="H10" s="32"/>
    </row>
    <row r="11" spans="2:8" x14ac:dyDescent="0.2">
      <c r="B11" s="221"/>
      <c r="C11" s="222"/>
      <c r="D11" s="228"/>
      <c r="E11" s="228"/>
      <c r="F11" s="179"/>
      <c r="G11" s="178" t="str">
        <f t="shared" si="0"/>
        <v/>
      </c>
      <c r="H11" s="32"/>
    </row>
    <row r="12" spans="2:8" x14ac:dyDescent="0.2">
      <c r="B12" s="221" t="s">
        <v>300</v>
      </c>
      <c r="C12" s="222" t="s">
        <v>301</v>
      </c>
      <c r="D12" s="228"/>
      <c r="E12" s="187"/>
      <c r="F12" s="179"/>
      <c r="G12" s="178" t="str">
        <f t="shared" si="0"/>
        <v/>
      </c>
      <c r="H12" s="32"/>
    </row>
    <row r="13" spans="2:8" x14ac:dyDescent="0.2">
      <c r="B13" s="221"/>
      <c r="C13" s="222"/>
      <c r="D13" s="228"/>
      <c r="E13" s="187"/>
      <c r="F13" s="179"/>
      <c r="G13" s="178" t="str">
        <f t="shared" si="0"/>
        <v/>
      </c>
      <c r="H13" s="32"/>
    </row>
    <row r="14" spans="2:8" ht="25.5" x14ac:dyDescent="0.2">
      <c r="B14" s="221" t="s">
        <v>302</v>
      </c>
      <c r="C14" s="222" t="s">
        <v>303</v>
      </c>
      <c r="D14" s="228"/>
      <c r="E14" s="187"/>
      <c r="F14" s="451"/>
      <c r="G14" s="178" t="str">
        <f t="shared" si="0"/>
        <v/>
      </c>
      <c r="H14" s="32"/>
    </row>
    <row r="15" spans="2:8" x14ac:dyDescent="0.2">
      <c r="B15" s="221"/>
      <c r="C15" s="222"/>
      <c r="D15" s="228"/>
      <c r="E15" s="187"/>
      <c r="F15" s="451"/>
      <c r="G15" s="178" t="str">
        <f t="shared" si="0"/>
        <v/>
      </c>
      <c r="H15" s="32"/>
    </row>
    <row r="16" spans="2:8" ht="14.25" x14ac:dyDescent="0.2">
      <c r="B16" s="221" t="s">
        <v>54</v>
      </c>
      <c r="C16" s="222" t="s">
        <v>304</v>
      </c>
      <c r="D16" s="228" t="s">
        <v>34</v>
      </c>
      <c r="E16" s="187">
        <v>6430</v>
      </c>
      <c r="F16" s="467"/>
      <c r="G16" s="178">
        <f t="shared" si="0"/>
        <v>0</v>
      </c>
      <c r="H16" s="35"/>
    </row>
    <row r="17" spans="2:8" x14ac:dyDescent="0.2">
      <c r="B17" s="221"/>
      <c r="C17" s="222"/>
      <c r="D17" s="228"/>
      <c r="E17" s="187"/>
      <c r="F17" s="179"/>
      <c r="G17" s="178" t="str">
        <f t="shared" si="0"/>
        <v/>
      </c>
      <c r="H17" s="35"/>
    </row>
    <row r="18" spans="2:8" ht="14.25" x14ac:dyDescent="0.2">
      <c r="B18" s="221" t="s">
        <v>69</v>
      </c>
      <c r="C18" s="222" t="s">
        <v>289</v>
      </c>
      <c r="D18" s="228" t="s">
        <v>86</v>
      </c>
      <c r="E18" s="187">
        <v>2842</v>
      </c>
      <c r="F18" s="467"/>
      <c r="G18" s="178">
        <f t="shared" si="0"/>
        <v>0</v>
      </c>
    </row>
    <row r="19" spans="2:8" x14ac:dyDescent="0.2">
      <c r="B19" s="221"/>
      <c r="C19" s="222"/>
      <c r="D19" s="228"/>
      <c r="E19" s="187"/>
      <c r="F19" s="452"/>
      <c r="G19" s="178" t="str">
        <f t="shared" si="0"/>
        <v/>
      </c>
    </row>
    <row r="20" spans="2:8" x14ac:dyDescent="0.2">
      <c r="B20" s="221"/>
      <c r="C20" s="222"/>
      <c r="D20" s="228"/>
      <c r="E20" s="187"/>
      <c r="F20" s="181"/>
      <c r="G20" s="178"/>
    </row>
    <row r="21" spans="2:8" x14ac:dyDescent="0.2">
      <c r="B21" s="221"/>
      <c r="C21" s="222"/>
      <c r="D21" s="228"/>
      <c r="E21" s="187"/>
      <c r="F21" s="452"/>
      <c r="G21" s="178"/>
    </row>
    <row r="22" spans="2:8" x14ac:dyDescent="0.2">
      <c r="B22" s="221"/>
      <c r="C22" s="222"/>
      <c r="D22" s="228"/>
      <c r="E22" s="187"/>
      <c r="F22" s="452"/>
      <c r="G22" s="178"/>
    </row>
    <row r="23" spans="2:8" x14ac:dyDescent="0.2">
      <c r="B23" s="221"/>
      <c r="C23" s="222"/>
      <c r="D23" s="228"/>
      <c r="E23" s="187"/>
      <c r="F23" s="451"/>
      <c r="G23" s="178"/>
    </row>
    <row r="24" spans="2:8" x14ac:dyDescent="0.2">
      <c r="B24" s="221"/>
      <c r="C24" s="222"/>
      <c r="D24" s="228"/>
      <c r="E24" s="187"/>
      <c r="F24" s="451"/>
      <c r="G24" s="178"/>
    </row>
    <row r="25" spans="2:8" x14ac:dyDescent="0.2">
      <c r="B25" s="221"/>
      <c r="C25" s="222"/>
      <c r="D25" s="228"/>
      <c r="E25" s="187"/>
      <c r="F25" s="452"/>
      <c r="G25" s="178"/>
    </row>
    <row r="26" spans="2:8" x14ac:dyDescent="0.2">
      <c r="B26" s="221"/>
      <c r="C26" s="222"/>
      <c r="D26" s="228"/>
      <c r="E26" s="187"/>
      <c r="F26" s="452"/>
      <c r="G26" s="178"/>
    </row>
    <row r="27" spans="2:8" x14ac:dyDescent="0.2">
      <c r="B27" s="221"/>
      <c r="C27" s="222"/>
      <c r="D27" s="228"/>
      <c r="E27" s="187"/>
      <c r="F27" s="179"/>
      <c r="G27" s="178"/>
      <c r="H27" s="32"/>
    </row>
    <row r="28" spans="2:8" x14ac:dyDescent="0.2">
      <c r="B28" s="221"/>
      <c r="C28" s="222"/>
      <c r="D28" s="228"/>
      <c r="E28" s="187"/>
      <c r="F28" s="179"/>
      <c r="G28" s="178"/>
      <c r="H28" s="32"/>
    </row>
    <row r="29" spans="2:8" x14ac:dyDescent="0.2">
      <c r="B29" s="221"/>
      <c r="C29" s="222"/>
      <c r="D29" s="228"/>
      <c r="E29" s="187"/>
      <c r="F29" s="179"/>
      <c r="G29" s="178"/>
      <c r="H29" s="32"/>
    </row>
    <row r="30" spans="2:8" x14ac:dyDescent="0.2">
      <c r="B30" s="221"/>
      <c r="C30" s="222"/>
      <c r="D30" s="228"/>
      <c r="E30" s="187"/>
      <c r="F30" s="179"/>
      <c r="G30" s="178"/>
      <c r="H30" s="32"/>
    </row>
    <row r="31" spans="2:8" x14ac:dyDescent="0.2">
      <c r="B31" s="221"/>
      <c r="C31" s="222"/>
      <c r="D31" s="228"/>
      <c r="E31" s="187"/>
      <c r="F31" s="181"/>
      <c r="G31" s="178"/>
      <c r="H31" s="33"/>
    </row>
    <row r="32" spans="2:8" x14ac:dyDescent="0.2">
      <c r="B32" s="221"/>
      <c r="C32" s="222"/>
      <c r="D32" s="228"/>
      <c r="E32" s="187"/>
      <c r="F32" s="181"/>
      <c r="G32" s="178"/>
      <c r="H32" s="33"/>
    </row>
    <row r="33" spans="2:8" x14ac:dyDescent="0.2">
      <c r="B33" s="221"/>
      <c r="C33" s="222"/>
      <c r="D33" s="228"/>
      <c r="E33" s="232"/>
      <c r="F33" s="453"/>
      <c r="G33" s="178"/>
      <c r="H33" s="16"/>
    </row>
    <row r="34" spans="2:8" x14ac:dyDescent="0.2">
      <c r="B34" s="221"/>
      <c r="C34" s="222"/>
      <c r="D34" s="228"/>
      <c r="E34" s="232"/>
      <c r="F34" s="453"/>
      <c r="G34" s="178"/>
      <c r="H34" s="16"/>
    </row>
    <row r="35" spans="2:8" s="28" customFormat="1" x14ac:dyDescent="0.2">
      <c r="B35" s="221"/>
      <c r="C35" s="222"/>
      <c r="D35" s="228"/>
      <c r="E35" s="232"/>
      <c r="F35" s="453"/>
      <c r="G35" s="178"/>
      <c r="H35" s="16"/>
    </row>
    <row r="36" spans="2:8" x14ac:dyDescent="0.2">
      <c r="B36" s="221"/>
      <c r="C36" s="222"/>
      <c r="D36" s="228"/>
      <c r="E36" s="187"/>
      <c r="F36" s="181"/>
      <c r="G36" s="178"/>
      <c r="H36" s="33"/>
    </row>
    <row r="37" spans="2:8" x14ac:dyDescent="0.2">
      <c r="B37" s="221"/>
      <c r="C37" s="222"/>
      <c r="D37" s="228"/>
      <c r="E37" s="187"/>
      <c r="F37" s="181"/>
      <c r="G37" s="178"/>
      <c r="H37" s="33"/>
    </row>
    <row r="38" spans="2:8" x14ac:dyDescent="0.2">
      <c r="B38" s="221"/>
      <c r="C38" s="222"/>
      <c r="D38" s="228"/>
      <c r="E38" s="187"/>
      <c r="F38" s="456"/>
      <c r="G38" s="178"/>
      <c r="H38" s="32"/>
    </row>
    <row r="39" spans="2:8" x14ac:dyDescent="0.2">
      <c r="B39" s="221"/>
      <c r="C39" s="222"/>
      <c r="D39" s="228"/>
      <c r="E39" s="187"/>
      <c r="F39" s="456"/>
      <c r="G39" s="178"/>
      <c r="H39" s="32"/>
    </row>
    <row r="40" spans="2:8" x14ac:dyDescent="0.2">
      <c r="B40" s="221"/>
      <c r="C40" s="235"/>
      <c r="D40" s="228"/>
      <c r="E40" s="187"/>
      <c r="F40" s="451"/>
      <c r="G40" s="178"/>
      <c r="H40" s="32"/>
    </row>
    <row r="41" spans="2:8" x14ac:dyDescent="0.2">
      <c r="B41" s="221"/>
      <c r="C41" s="235"/>
      <c r="D41" s="228"/>
      <c r="E41" s="187"/>
      <c r="F41" s="451"/>
      <c r="G41" s="178"/>
      <c r="H41" s="32"/>
    </row>
    <row r="42" spans="2:8" x14ac:dyDescent="0.2">
      <c r="B42" s="221"/>
      <c r="C42" s="222"/>
      <c r="D42" s="228"/>
      <c r="E42" s="228"/>
      <c r="F42" s="179"/>
      <c r="G42" s="178"/>
      <c r="H42" s="32"/>
    </row>
    <row r="43" spans="2:8" x14ac:dyDescent="0.2">
      <c r="B43" s="221"/>
      <c r="C43" s="222"/>
      <c r="D43" s="228"/>
      <c r="E43" s="228"/>
      <c r="F43" s="179"/>
      <c r="G43" s="178"/>
      <c r="H43" s="32"/>
    </row>
    <row r="44" spans="2:8" x14ac:dyDescent="0.2">
      <c r="B44" s="221"/>
      <c r="C44" s="222"/>
      <c r="D44" s="228"/>
      <c r="E44" s="228"/>
      <c r="F44" s="179"/>
      <c r="G44" s="178"/>
      <c r="H44" s="32"/>
    </row>
    <row r="45" spans="2:8" x14ac:dyDescent="0.2">
      <c r="B45" s="221"/>
      <c r="C45" s="222"/>
      <c r="D45" s="228"/>
      <c r="E45" s="228"/>
      <c r="F45" s="181"/>
      <c r="G45" s="178"/>
      <c r="H45" s="32"/>
    </row>
    <row r="46" spans="2:8" x14ac:dyDescent="0.2">
      <c r="B46" s="221"/>
      <c r="C46" s="222"/>
      <c r="D46" s="228"/>
      <c r="E46" s="228"/>
      <c r="F46" s="181"/>
      <c r="G46" s="178"/>
      <c r="H46" s="32"/>
    </row>
    <row r="47" spans="2:8" x14ac:dyDescent="0.2">
      <c r="B47" s="221"/>
      <c r="C47" s="222"/>
      <c r="D47" s="228"/>
      <c r="E47" s="228"/>
      <c r="F47" s="181"/>
      <c r="G47" s="178"/>
      <c r="H47" s="32"/>
    </row>
    <row r="48" spans="2:8" x14ac:dyDescent="0.2">
      <c r="B48" s="221"/>
      <c r="C48" s="222"/>
      <c r="D48" s="228"/>
      <c r="E48" s="228"/>
      <c r="F48" s="181"/>
      <c r="G48" s="178"/>
      <c r="H48" s="32"/>
    </row>
    <row r="49" spans="2:8" x14ac:dyDescent="0.2">
      <c r="B49" s="221"/>
      <c r="C49" s="222"/>
      <c r="D49" s="228"/>
      <c r="E49" s="228"/>
      <c r="F49" s="181"/>
      <c r="G49" s="178"/>
      <c r="H49" s="32"/>
    </row>
    <row r="50" spans="2:8" x14ac:dyDescent="0.2">
      <c r="B50" s="221"/>
      <c r="C50" s="222"/>
      <c r="D50" s="228"/>
      <c r="E50" s="228"/>
      <c r="F50" s="181"/>
      <c r="G50" s="178"/>
      <c r="H50" s="32"/>
    </row>
    <row r="51" spans="2:8" x14ac:dyDescent="0.2">
      <c r="B51" s="221"/>
      <c r="C51" s="222"/>
      <c r="D51" s="228"/>
      <c r="E51" s="228"/>
      <c r="F51" s="181"/>
      <c r="G51" s="178"/>
      <c r="H51" s="32"/>
    </row>
    <row r="52" spans="2:8" x14ac:dyDescent="0.2">
      <c r="B52" s="221"/>
      <c r="C52" s="222"/>
      <c r="D52" s="228"/>
      <c r="E52" s="228"/>
      <c r="F52" s="181"/>
      <c r="G52" s="178"/>
      <c r="H52" s="32"/>
    </row>
    <row r="53" spans="2:8" x14ac:dyDescent="0.2">
      <c r="B53" s="221"/>
      <c r="C53" s="222"/>
      <c r="D53" s="228"/>
      <c r="E53" s="228"/>
      <c r="F53" s="181"/>
      <c r="G53" s="178"/>
      <c r="H53" s="32"/>
    </row>
    <row r="54" spans="2:8" x14ac:dyDescent="0.2">
      <c r="B54" s="221"/>
      <c r="C54" s="222"/>
      <c r="D54" s="228"/>
      <c r="E54" s="228"/>
      <c r="F54" s="181"/>
      <c r="G54" s="178"/>
      <c r="H54" s="32"/>
    </row>
    <row r="55" spans="2:8" x14ac:dyDescent="0.2">
      <c r="B55" s="221"/>
      <c r="C55" s="222"/>
      <c r="D55" s="228"/>
      <c r="E55" s="228"/>
      <c r="F55" s="181"/>
      <c r="G55" s="178"/>
      <c r="H55" s="32"/>
    </row>
    <row r="56" spans="2:8" x14ac:dyDescent="0.2">
      <c r="B56" s="221"/>
      <c r="C56" s="222"/>
      <c r="D56" s="228"/>
      <c r="E56" s="228"/>
      <c r="F56" s="181"/>
      <c r="G56" s="178"/>
      <c r="H56" s="32"/>
    </row>
    <row r="57" spans="2:8" x14ac:dyDescent="0.2">
      <c r="B57" s="221"/>
      <c r="C57" s="222"/>
      <c r="D57" s="228"/>
      <c r="E57" s="228"/>
      <c r="F57" s="181"/>
      <c r="G57" s="178"/>
      <c r="H57" s="32"/>
    </row>
    <row r="58" spans="2:8" x14ac:dyDescent="0.2">
      <c r="B58" s="221"/>
      <c r="C58" s="222"/>
      <c r="D58" s="228"/>
      <c r="E58" s="228"/>
      <c r="F58" s="181"/>
      <c r="G58" s="178"/>
      <c r="H58" s="32"/>
    </row>
    <row r="59" spans="2:8" x14ac:dyDescent="0.2">
      <c r="B59" s="221"/>
      <c r="C59" s="222"/>
      <c r="D59" s="228"/>
      <c r="E59" s="228"/>
      <c r="F59" s="181"/>
      <c r="G59" s="178"/>
      <c r="H59" s="32"/>
    </row>
    <row r="60" spans="2:8" x14ac:dyDescent="0.2">
      <c r="B60" s="221"/>
      <c r="C60" s="222"/>
      <c r="D60" s="228"/>
      <c r="E60" s="228"/>
      <c r="F60" s="181"/>
      <c r="G60" s="178"/>
      <c r="H60" s="32"/>
    </row>
    <row r="61" spans="2:8" x14ac:dyDescent="0.2">
      <c r="B61" s="221"/>
      <c r="C61" s="222"/>
      <c r="D61" s="228"/>
      <c r="E61" s="228"/>
      <c r="F61" s="181"/>
      <c r="G61" s="178"/>
      <c r="H61" s="32"/>
    </row>
    <row r="62" spans="2:8" x14ac:dyDescent="0.2">
      <c r="B62" s="221"/>
      <c r="C62" s="222"/>
      <c r="D62" s="228"/>
      <c r="E62" s="228"/>
      <c r="F62" s="181"/>
      <c r="G62" s="178"/>
      <c r="H62" s="32"/>
    </row>
    <row r="63" spans="2:8" x14ac:dyDescent="0.2">
      <c r="B63" s="221"/>
      <c r="C63" s="222"/>
      <c r="D63" s="228"/>
      <c r="E63" s="228"/>
      <c r="F63" s="181"/>
      <c r="G63" s="178"/>
      <c r="H63" s="32"/>
    </row>
    <row r="64" spans="2:8" x14ac:dyDescent="0.2">
      <c r="B64" s="221"/>
      <c r="C64" s="222"/>
      <c r="D64" s="228"/>
      <c r="E64" s="228"/>
      <c r="F64" s="181"/>
      <c r="G64" s="178"/>
      <c r="H64" s="32"/>
    </row>
    <row r="65" spans="2:8" x14ac:dyDescent="0.2">
      <c r="B65" s="221"/>
      <c r="C65" s="222"/>
      <c r="D65" s="228"/>
      <c r="E65" s="228"/>
      <c r="F65" s="181"/>
      <c r="G65" s="178"/>
      <c r="H65" s="32"/>
    </row>
    <row r="66" spans="2:8" x14ac:dyDescent="0.2">
      <c r="B66" s="221"/>
      <c r="C66" s="222"/>
      <c r="D66" s="228"/>
      <c r="E66" s="228"/>
      <c r="F66" s="181"/>
      <c r="G66" s="178"/>
      <c r="H66" s="32"/>
    </row>
    <row r="67" spans="2:8" x14ac:dyDescent="0.2">
      <c r="B67" s="221"/>
      <c r="C67" s="222"/>
      <c r="D67" s="228"/>
      <c r="E67" s="228"/>
      <c r="F67" s="181"/>
      <c r="G67" s="178"/>
      <c r="H67" s="32"/>
    </row>
    <row r="68" spans="2:8" x14ac:dyDescent="0.2">
      <c r="B68" s="221"/>
      <c r="C68" s="222"/>
      <c r="D68" s="228"/>
      <c r="E68" s="228"/>
      <c r="F68" s="181"/>
      <c r="G68" s="178"/>
      <c r="H68" s="32"/>
    </row>
    <row r="69" spans="2:8" x14ac:dyDescent="0.2">
      <c r="B69" s="221"/>
      <c r="C69" s="222"/>
      <c r="D69" s="228"/>
      <c r="E69" s="228"/>
      <c r="F69" s="181"/>
      <c r="G69" s="178"/>
      <c r="H69" s="32"/>
    </row>
    <row r="70" spans="2:8" x14ac:dyDescent="0.2">
      <c r="B70" s="221"/>
      <c r="C70" s="222"/>
      <c r="D70" s="228"/>
      <c r="E70" s="228"/>
      <c r="F70" s="181"/>
      <c r="G70" s="178"/>
      <c r="H70" s="32"/>
    </row>
    <row r="71" spans="2:8" x14ac:dyDescent="0.2">
      <c r="B71" s="221"/>
      <c r="C71" s="222"/>
      <c r="D71" s="228"/>
      <c r="E71" s="228"/>
      <c r="F71" s="181"/>
      <c r="G71" s="178"/>
      <c r="H71" s="32"/>
    </row>
    <row r="72" spans="2:8" x14ac:dyDescent="0.2">
      <c r="B72" s="221"/>
      <c r="C72" s="222"/>
      <c r="D72" s="228"/>
      <c r="E72" s="228"/>
      <c r="F72" s="181"/>
      <c r="G72" s="178"/>
      <c r="H72" s="32"/>
    </row>
    <row r="73" spans="2:8" x14ac:dyDescent="0.2">
      <c r="B73" s="221"/>
      <c r="C73" s="222"/>
      <c r="D73" s="228"/>
      <c r="E73" s="228"/>
      <c r="F73" s="181"/>
      <c r="G73" s="178"/>
      <c r="H73" s="32"/>
    </row>
    <row r="74" spans="2:8" x14ac:dyDescent="0.2">
      <c r="B74" s="221"/>
      <c r="C74" s="222"/>
      <c r="D74" s="228"/>
      <c r="E74" s="228"/>
      <c r="F74" s="181"/>
      <c r="G74" s="178"/>
      <c r="H74" s="32"/>
    </row>
    <row r="75" spans="2:8" x14ac:dyDescent="0.2">
      <c r="B75" s="221"/>
      <c r="C75" s="222"/>
      <c r="D75" s="228"/>
      <c r="E75" s="228"/>
      <c r="F75" s="181"/>
      <c r="G75" s="178"/>
      <c r="H75" s="32"/>
    </row>
    <row r="76" spans="2:8" x14ac:dyDescent="0.2">
      <c r="B76" s="221"/>
      <c r="C76" s="222"/>
      <c r="D76" s="228"/>
      <c r="E76" s="228"/>
      <c r="F76" s="181"/>
      <c r="G76" s="178"/>
      <c r="H76" s="32"/>
    </row>
    <row r="77" spans="2:8" x14ac:dyDescent="0.2">
      <c r="B77" s="221"/>
      <c r="C77" s="222"/>
      <c r="D77" s="228"/>
      <c r="E77" s="228"/>
      <c r="F77" s="181"/>
      <c r="G77" s="178"/>
      <c r="H77" s="32"/>
    </row>
    <row r="78" spans="2:8" s="22" customFormat="1" ht="19.5" customHeight="1" x14ac:dyDescent="0.2">
      <c r="B78" s="285" t="str">
        <f>$B$10</f>
        <v>C5.2</v>
      </c>
      <c r="C78" s="240" t="s">
        <v>655</v>
      </c>
      <c r="D78" s="241"/>
      <c r="E78" s="242"/>
      <c r="F78" s="454"/>
      <c r="G78" s="455">
        <f>SUM(G9:G77)</f>
        <v>0</v>
      </c>
      <c r="H78" s="26"/>
    </row>
  </sheetData>
  <mergeCells count="4">
    <mergeCell ref="E1:G1"/>
    <mergeCell ref="B5:F7"/>
    <mergeCell ref="G4:G7"/>
    <mergeCell ref="B4:F4"/>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DB66-D0A5-48E5-A94C-63FE2DFBAE61}">
  <sheetPr codeName="Sheet14">
    <tabColor rgb="FFFF0000"/>
  </sheetPr>
  <dimension ref="B1:I76"/>
  <sheetViews>
    <sheetView topLeftCell="A30" zoomScale="125" zoomScaleNormal="125" zoomScaleSheetLayoutView="100" zoomScalePageLayoutView="125" workbookViewId="0">
      <selection activeCell="G11" sqref="G11:G24"/>
    </sheetView>
  </sheetViews>
  <sheetFormatPr defaultColWidth="6.85546875" defaultRowHeight="12.75" x14ac:dyDescent="0.2"/>
  <cols>
    <col min="1" max="1" width="0.85546875" style="1" customWidth="1"/>
    <col min="2" max="2" width="11.7109375" style="246" customWidth="1"/>
    <col min="3" max="3" width="45.7109375" style="307" customWidth="1"/>
    <col min="4" max="4" width="13.7109375" style="248" customWidth="1"/>
    <col min="5" max="5" width="5.7109375" style="248" hidden="1" customWidth="1"/>
    <col min="6" max="6" width="15.7109375" style="248" customWidth="1"/>
    <col min="7" max="7" width="15.7109375" style="1" customWidth="1"/>
    <col min="8" max="8" width="15.7109375" style="4" customWidth="1"/>
    <col min="9" max="9" width="0.85546875" style="4" customWidth="1"/>
    <col min="10" max="16384" width="6.85546875" style="1"/>
  </cols>
  <sheetData>
    <row r="1" spans="2:9" x14ac:dyDescent="0.2">
      <c r="B1" s="385" t="str">
        <f>Client1</f>
        <v>Province of KwaZulu-Natal</v>
      </c>
      <c r="C1" s="303"/>
      <c r="D1" s="255"/>
      <c r="E1" s="255"/>
      <c r="F1" s="505" t="str">
        <f>"Contract No. "&amp;ContractNo</f>
        <v>Contract No. ZNB1250/00000/00/PMC/INF/21/T</v>
      </c>
      <c r="G1" s="505"/>
      <c r="H1" s="505"/>
    </row>
    <row r="2" spans="2:9" x14ac:dyDescent="0.2">
      <c r="B2" s="386" t="str">
        <f>Client2</f>
        <v>Department of Transport</v>
      </c>
      <c r="C2" s="303"/>
      <c r="D2" s="255"/>
      <c r="E2" s="255"/>
      <c r="F2" s="255"/>
      <c r="G2" s="257"/>
      <c r="H2" s="258"/>
    </row>
    <row r="3" spans="2:9" x14ac:dyDescent="0.2">
      <c r="B3" s="261"/>
      <c r="C3" s="332"/>
      <c r="D3" s="373"/>
      <c r="E3" s="373"/>
      <c r="F3" s="373"/>
      <c r="G3" s="261"/>
      <c r="H3" s="262"/>
    </row>
    <row r="4" spans="2:9" x14ac:dyDescent="0.2">
      <c r="B4" s="500" t="s">
        <v>1054</v>
      </c>
      <c r="C4" s="501"/>
      <c r="D4" s="501"/>
      <c r="E4" s="501"/>
      <c r="F4" s="501"/>
      <c r="G4" s="501"/>
      <c r="H4" s="497" t="str">
        <f>"CHAPTER "&amp;B10</f>
        <v>CHAPTER C5.4</v>
      </c>
      <c r="I4" s="5"/>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498"/>
      <c r="I5" s="6"/>
    </row>
    <row r="6" spans="2:9" ht="12.75" customHeight="1" x14ac:dyDescent="0.2">
      <c r="B6" s="493"/>
      <c r="C6" s="494"/>
      <c r="D6" s="494"/>
      <c r="E6" s="494"/>
      <c r="F6" s="494"/>
      <c r="G6" s="494"/>
      <c r="H6" s="498"/>
      <c r="I6" s="6"/>
    </row>
    <row r="7" spans="2:9" ht="7.5" customHeight="1" x14ac:dyDescent="0.2">
      <c r="B7" s="495"/>
      <c r="C7" s="496"/>
      <c r="D7" s="496"/>
      <c r="E7" s="496"/>
      <c r="F7" s="496"/>
      <c r="G7" s="496"/>
      <c r="H7" s="499"/>
      <c r="I7" s="6"/>
    </row>
    <row r="8" spans="2:9" s="7" customFormat="1" ht="24.95" customHeight="1" x14ac:dyDescent="0.2">
      <c r="B8" s="219" t="s">
        <v>0</v>
      </c>
      <c r="C8" s="220" t="s">
        <v>1</v>
      </c>
      <c r="D8" s="220" t="s">
        <v>2</v>
      </c>
      <c r="E8" s="220" t="s">
        <v>9</v>
      </c>
      <c r="F8" s="220" t="s">
        <v>3</v>
      </c>
      <c r="G8" s="220" t="s">
        <v>4</v>
      </c>
      <c r="H8" s="220" t="s">
        <v>5</v>
      </c>
      <c r="I8" s="10"/>
    </row>
    <row r="9" spans="2:9" x14ac:dyDescent="0.2">
      <c r="B9" s="221"/>
      <c r="C9" s="222"/>
      <c r="D9" s="223"/>
      <c r="E9" s="223"/>
      <c r="F9" s="223"/>
      <c r="G9" s="177"/>
      <c r="H9" s="191" t="str">
        <f>IF(D9="","",F9*G9)</f>
        <v/>
      </c>
      <c r="I9" s="16"/>
    </row>
    <row r="10" spans="2:9" x14ac:dyDescent="0.2">
      <c r="B10" s="226" t="s">
        <v>309</v>
      </c>
      <c r="C10" s="227" t="s">
        <v>310</v>
      </c>
      <c r="D10" s="228"/>
      <c r="E10" s="228"/>
      <c r="F10" s="228"/>
      <c r="G10" s="179"/>
      <c r="H10" s="191" t="str">
        <f t="shared" ref="H10:H75" si="0">IF(D10="","",F10*G10)</f>
        <v/>
      </c>
      <c r="I10" s="32"/>
    </row>
    <row r="11" spans="2:9" x14ac:dyDescent="0.2">
      <c r="B11" s="221"/>
      <c r="C11" s="222"/>
      <c r="D11" s="228"/>
      <c r="E11" s="228"/>
      <c r="F11" s="228"/>
      <c r="G11" s="179"/>
      <c r="H11" s="191" t="str">
        <f t="shared" si="0"/>
        <v/>
      </c>
      <c r="I11" s="32"/>
    </row>
    <row r="12" spans="2:9" x14ac:dyDescent="0.2">
      <c r="B12" s="221" t="s">
        <v>311</v>
      </c>
      <c r="C12" s="222" t="s">
        <v>312</v>
      </c>
      <c r="D12" s="228"/>
      <c r="E12" s="228"/>
      <c r="F12" s="187"/>
      <c r="G12" s="180"/>
      <c r="H12" s="191" t="str">
        <f t="shared" si="0"/>
        <v/>
      </c>
      <c r="I12" s="33"/>
    </row>
    <row r="13" spans="2:9" x14ac:dyDescent="0.2">
      <c r="B13" s="221"/>
      <c r="C13" s="222"/>
      <c r="D13" s="228"/>
      <c r="E13" s="228"/>
      <c r="F13" s="187"/>
      <c r="G13" s="179"/>
      <c r="H13" s="191" t="str">
        <f t="shared" si="0"/>
        <v/>
      </c>
      <c r="I13" s="32"/>
    </row>
    <row r="14" spans="2:9" ht="25.5" x14ac:dyDescent="0.2">
      <c r="B14" s="221" t="s">
        <v>313</v>
      </c>
      <c r="C14" s="222" t="s">
        <v>743</v>
      </c>
      <c r="D14" s="228" t="s">
        <v>34</v>
      </c>
      <c r="E14" s="228"/>
      <c r="F14" s="187">
        <v>470</v>
      </c>
      <c r="G14" s="467"/>
      <c r="H14" s="191">
        <f t="shared" si="0"/>
        <v>0</v>
      </c>
      <c r="I14" s="32"/>
    </row>
    <row r="15" spans="2:9" x14ac:dyDescent="0.2">
      <c r="B15" s="221"/>
      <c r="C15" s="222"/>
      <c r="D15" s="228"/>
      <c r="E15" s="228"/>
      <c r="F15" s="187"/>
      <c r="G15" s="451"/>
      <c r="H15" s="191" t="str">
        <f t="shared" si="0"/>
        <v/>
      </c>
      <c r="I15" s="32"/>
    </row>
    <row r="16" spans="2:9" ht="25.5" x14ac:dyDescent="0.2">
      <c r="B16" s="221" t="s">
        <v>314</v>
      </c>
      <c r="C16" s="222" t="s">
        <v>315</v>
      </c>
      <c r="D16" s="228"/>
      <c r="E16" s="236"/>
      <c r="F16" s="187"/>
      <c r="G16" s="452"/>
      <c r="H16" s="191" t="str">
        <f t="shared" si="0"/>
        <v/>
      </c>
    </row>
    <row r="17" spans="2:9" x14ac:dyDescent="0.2">
      <c r="B17" s="221"/>
      <c r="C17" s="222"/>
      <c r="D17" s="228"/>
      <c r="E17" s="228"/>
      <c r="F17" s="187"/>
      <c r="G17" s="179"/>
      <c r="H17" s="191" t="str">
        <f t="shared" si="0"/>
        <v/>
      </c>
      <c r="I17" s="32"/>
    </row>
    <row r="18" spans="2:9" ht="25.5" x14ac:dyDescent="0.2">
      <c r="B18" s="221" t="s">
        <v>316</v>
      </c>
      <c r="C18" s="222" t="s">
        <v>865</v>
      </c>
      <c r="D18" s="228"/>
      <c r="E18" s="228"/>
      <c r="F18" s="187"/>
      <c r="G18" s="179"/>
      <c r="H18" s="191" t="str">
        <f t="shared" si="0"/>
        <v/>
      </c>
      <c r="I18" s="32"/>
    </row>
    <row r="19" spans="2:9" x14ac:dyDescent="0.2">
      <c r="B19" s="221"/>
      <c r="C19" s="222"/>
      <c r="D19" s="228"/>
      <c r="E19" s="228"/>
      <c r="F19" s="187"/>
      <c r="G19" s="181"/>
      <c r="H19" s="191" t="str">
        <f t="shared" si="0"/>
        <v/>
      </c>
      <c r="I19" s="33"/>
    </row>
    <row r="20" spans="2:9" x14ac:dyDescent="0.2">
      <c r="B20" s="221" t="s">
        <v>54</v>
      </c>
      <c r="C20" s="222" t="s">
        <v>317</v>
      </c>
      <c r="D20" s="228" t="s">
        <v>7</v>
      </c>
      <c r="E20" s="223"/>
      <c r="F20" s="232">
        <v>30</v>
      </c>
      <c r="G20" s="467"/>
      <c r="H20" s="191">
        <f t="shared" si="0"/>
        <v>0</v>
      </c>
      <c r="I20" s="16"/>
    </row>
    <row r="21" spans="2:9" s="28" customFormat="1" x14ac:dyDescent="0.2">
      <c r="B21" s="221"/>
      <c r="C21" s="222"/>
      <c r="D21" s="223"/>
      <c r="E21" s="223"/>
      <c r="F21" s="232"/>
      <c r="G21" s="453"/>
      <c r="H21" s="191" t="str">
        <f t="shared" si="0"/>
        <v/>
      </c>
      <c r="I21" s="16"/>
    </row>
    <row r="22" spans="2:9" x14ac:dyDescent="0.2">
      <c r="B22" s="221" t="s">
        <v>318</v>
      </c>
      <c r="C22" s="222" t="s">
        <v>319</v>
      </c>
      <c r="D22" s="228" t="s">
        <v>444</v>
      </c>
      <c r="E22" s="228"/>
      <c r="F22" s="228">
        <v>42</v>
      </c>
      <c r="G22" s="467"/>
      <c r="H22" s="191">
        <f t="shared" ref="H22" si="1">IF(D22="","",F22*G22)</f>
        <v>0</v>
      </c>
      <c r="I22" s="33"/>
    </row>
    <row r="23" spans="2:9" x14ac:dyDescent="0.2">
      <c r="B23" s="221"/>
      <c r="C23" s="222"/>
      <c r="D23" s="228"/>
      <c r="E23" s="228"/>
      <c r="F23" s="187"/>
      <c r="G23" s="181"/>
      <c r="H23" s="191" t="str">
        <f t="shared" si="0"/>
        <v/>
      </c>
      <c r="I23" s="33"/>
    </row>
    <row r="24" spans="2:9" ht="14.25" x14ac:dyDescent="0.2">
      <c r="B24" s="221" t="s">
        <v>320</v>
      </c>
      <c r="C24" s="222" t="s">
        <v>321</v>
      </c>
      <c r="D24" s="228" t="s">
        <v>34</v>
      </c>
      <c r="E24" s="228"/>
      <c r="F24" s="228">
        <v>115</v>
      </c>
      <c r="G24" s="467"/>
      <c r="H24" s="191">
        <f t="shared" si="0"/>
        <v>0</v>
      </c>
      <c r="I24" s="32"/>
    </row>
    <row r="25" spans="2:9" x14ac:dyDescent="0.2">
      <c r="B25" s="221"/>
      <c r="C25" s="222"/>
      <c r="D25" s="228"/>
      <c r="E25" s="228"/>
      <c r="F25" s="187"/>
      <c r="G25" s="456"/>
      <c r="H25" s="191"/>
      <c r="I25" s="32"/>
    </row>
    <row r="26" spans="2:9" x14ac:dyDescent="0.2">
      <c r="B26" s="221"/>
      <c r="C26" s="222"/>
      <c r="D26" s="228"/>
      <c r="E26" s="228"/>
      <c r="F26" s="187"/>
      <c r="G26" s="451"/>
      <c r="H26" s="191"/>
      <c r="I26" s="32"/>
    </row>
    <row r="27" spans="2:9" x14ac:dyDescent="0.2">
      <c r="B27" s="221"/>
      <c r="C27" s="222"/>
      <c r="D27" s="228"/>
      <c r="E27" s="228"/>
      <c r="F27" s="187"/>
      <c r="G27" s="451"/>
      <c r="H27" s="191"/>
      <c r="I27" s="32"/>
    </row>
    <row r="28" spans="2:9" x14ac:dyDescent="0.2">
      <c r="B28" s="221"/>
      <c r="C28" s="222"/>
      <c r="D28" s="228"/>
      <c r="E28" s="228"/>
      <c r="F28" s="228"/>
      <c r="G28" s="179"/>
      <c r="H28" s="191"/>
      <c r="I28" s="32"/>
    </row>
    <row r="29" spans="2:9" x14ac:dyDescent="0.2">
      <c r="B29" s="221"/>
      <c r="C29" s="222"/>
      <c r="D29" s="228"/>
      <c r="E29" s="228"/>
      <c r="F29" s="228"/>
      <c r="G29" s="179"/>
      <c r="H29" s="191"/>
      <c r="I29" s="32"/>
    </row>
    <row r="30" spans="2:9" x14ac:dyDescent="0.2">
      <c r="B30" s="221"/>
      <c r="C30" s="222"/>
      <c r="D30" s="228"/>
      <c r="E30" s="228"/>
      <c r="F30" s="228"/>
      <c r="G30" s="181"/>
      <c r="H30" s="191"/>
      <c r="I30" s="32"/>
    </row>
    <row r="31" spans="2:9" x14ac:dyDescent="0.2">
      <c r="B31" s="221"/>
      <c r="C31" s="222"/>
      <c r="D31" s="228"/>
      <c r="E31" s="228"/>
      <c r="F31" s="228"/>
      <c r="G31" s="181"/>
      <c r="H31" s="191"/>
      <c r="I31" s="32"/>
    </row>
    <row r="32" spans="2:9" x14ac:dyDescent="0.2">
      <c r="B32" s="221"/>
      <c r="C32" s="222"/>
      <c r="D32" s="228"/>
      <c r="E32" s="228"/>
      <c r="F32" s="228"/>
      <c r="G32" s="181"/>
      <c r="H32" s="191"/>
      <c r="I32" s="32"/>
    </row>
    <row r="33" spans="2:9" x14ac:dyDescent="0.2">
      <c r="B33" s="221"/>
      <c r="C33" s="222"/>
      <c r="D33" s="228"/>
      <c r="E33" s="228"/>
      <c r="F33" s="228"/>
      <c r="G33" s="181"/>
      <c r="H33" s="191"/>
      <c r="I33" s="32"/>
    </row>
    <row r="34" spans="2:9" x14ac:dyDescent="0.2">
      <c r="B34" s="221"/>
      <c r="C34" s="222"/>
      <c r="D34" s="228"/>
      <c r="E34" s="228"/>
      <c r="F34" s="228"/>
      <c r="G34" s="181"/>
      <c r="H34" s="191"/>
      <c r="I34" s="32"/>
    </row>
    <row r="35" spans="2:9" x14ac:dyDescent="0.2">
      <c r="B35" s="221"/>
      <c r="C35" s="222"/>
      <c r="D35" s="228"/>
      <c r="E35" s="228"/>
      <c r="F35" s="228"/>
      <c r="G35" s="181"/>
      <c r="H35" s="191"/>
      <c r="I35" s="32"/>
    </row>
    <row r="36" spans="2:9" x14ac:dyDescent="0.2">
      <c r="B36" s="221"/>
      <c r="C36" s="222"/>
      <c r="D36" s="228"/>
      <c r="E36" s="228"/>
      <c r="F36" s="228"/>
      <c r="G36" s="181"/>
      <c r="H36" s="191"/>
      <c r="I36" s="32"/>
    </row>
    <row r="37" spans="2:9" x14ac:dyDescent="0.2">
      <c r="B37" s="221"/>
      <c r="C37" s="222"/>
      <c r="D37" s="228"/>
      <c r="E37" s="228"/>
      <c r="F37" s="228"/>
      <c r="G37" s="181"/>
      <c r="H37" s="191"/>
      <c r="I37" s="32"/>
    </row>
    <row r="38" spans="2:9" x14ac:dyDescent="0.2">
      <c r="B38" s="221"/>
      <c r="C38" s="222"/>
      <c r="D38" s="228"/>
      <c r="E38" s="228"/>
      <c r="F38" s="228"/>
      <c r="G38" s="181"/>
      <c r="H38" s="191"/>
      <c r="I38" s="32"/>
    </row>
    <row r="39" spans="2:9" x14ac:dyDescent="0.2">
      <c r="B39" s="387"/>
      <c r="C39" s="222"/>
      <c r="D39" s="228"/>
      <c r="E39" s="228"/>
      <c r="F39" s="228"/>
      <c r="G39" s="181"/>
      <c r="H39" s="191"/>
      <c r="I39" s="32"/>
    </row>
    <row r="40" spans="2:9" x14ac:dyDescent="0.2">
      <c r="B40" s="221"/>
      <c r="C40" s="222"/>
      <c r="D40" s="228"/>
      <c r="E40" s="228"/>
      <c r="F40" s="228"/>
      <c r="G40" s="181"/>
      <c r="H40" s="191"/>
      <c r="I40" s="32"/>
    </row>
    <row r="41" spans="2:9" x14ac:dyDescent="0.2">
      <c r="B41" s="221"/>
      <c r="C41" s="222"/>
      <c r="D41" s="228"/>
      <c r="E41" s="228"/>
      <c r="F41" s="228"/>
      <c r="G41" s="181"/>
      <c r="H41" s="191"/>
      <c r="I41" s="32"/>
    </row>
    <row r="42" spans="2:9" x14ac:dyDescent="0.2">
      <c r="B42" s="221"/>
      <c r="C42" s="222"/>
      <c r="D42" s="228"/>
      <c r="E42" s="228"/>
      <c r="F42" s="228"/>
      <c r="G42" s="181"/>
      <c r="H42" s="191"/>
      <c r="I42" s="32"/>
    </row>
    <row r="43" spans="2:9" x14ac:dyDescent="0.2">
      <c r="B43" s="221"/>
      <c r="C43" s="222"/>
      <c r="D43" s="228"/>
      <c r="E43" s="228"/>
      <c r="F43" s="228"/>
      <c r="G43" s="181"/>
      <c r="H43" s="191"/>
      <c r="I43" s="32"/>
    </row>
    <row r="44" spans="2:9" x14ac:dyDescent="0.2">
      <c r="B44" s="221"/>
      <c r="C44" s="222"/>
      <c r="D44" s="228"/>
      <c r="E44" s="228"/>
      <c r="F44" s="228"/>
      <c r="G44" s="181"/>
      <c r="H44" s="191"/>
      <c r="I44" s="32"/>
    </row>
    <row r="45" spans="2:9" x14ac:dyDescent="0.2">
      <c r="B45" s="221"/>
      <c r="C45" s="222"/>
      <c r="D45" s="228"/>
      <c r="E45" s="228"/>
      <c r="F45" s="228"/>
      <c r="G45" s="181"/>
      <c r="H45" s="191"/>
      <c r="I45" s="32"/>
    </row>
    <row r="46" spans="2:9" x14ac:dyDescent="0.2">
      <c r="B46" s="221"/>
      <c r="C46" s="222"/>
      <c r="D46" s="228"/>
      <c r="E46" s="228"/>
      <c r="F46" s="228"/>
      <c r="G46" s="181"/>
      <c r="H46" s="191"/>
      <c r="I46" s="32"/>
    </row>
    <row r="47" spans="2:9" x14ac:dyDescent="0.2">
      <c r="B47" s="221"/>
      <c r="C47" s="222"/>
      <c r="D47" s="228"/>
      <c r="E47" s="228"/>
      <c r="F47" s="228"/>
      <c r="G47" s="181"/>
      <c r="H47" s="191"/>
      <c r="I47" s="32"/>
    </row>
    <row r="48" spans="2:9" x14ac:dyDescent="0.2">
      <c r="B48" s="221"/>
      <c r="C48" s="222"/>
      <c r="D48" s="228"/>
      <c r="E48" s="228"/>
      <c r="F48" s="228"/>
      <c r="G48" s="181"/>
      <c r="H48" s="191"/>
      <c r="I48" s="32"/>
    </row>
    <row r="49" spans="2:9" x14ac:dyDescent="0.2">
      <c r="B49" s="221"/>
      <c r="C49" s="222"/>
      <c r="D49" s="228"/>
      <c r="E49" s="228"/>
      <c r="F49" s="228"/>
      <c r="G49" s="181"/>
      <c r="H49" s="191"/>
      <c r="I49" s="32"/>
    </row>
    <row r="50" spans="2:9" x14ac:dyDescent="0.2">
      <c r="B50" s="221"/>
      <c r="C50" s="222"/>
      <c r="D50" s="228"/>
      <c r="E50" s="228"/>
      <c r="F50" s="228"/>
      <c r="G50" s="181"/>
      <c r="H50" s="191"/>
      <c r="I50" s="32"/>
    </row>
    <row r="51" spans="2:9" x14ac:dyDescent="0.2">
      <c r="B51" s="221"/>
      <c r="C51" s="222"/>
      <c r="D51" s="228"/>
      <c r="E51" s="228"/>
      <c r="F51" s="228"/>
      <c r="G51" s="181"/>
      <c r="H51" s="191"/>
      <c r="I51" s="32"/>
    </row>
    <row r="52" spans="2:9" x14ac:dyDescent="0.2">
      <c r="B52" s="221"/>
      <c r="C52" s="222"/>
      <c r="D52" s="228"/>
      <c r="E52" s="228"/>
      <c r="F52" s="228"/>
      <c r="G52" s="181"/>
      <c r="H52" s="191"/>
      <c r="I52" s="32"/>
    </row>
    <row r="53" spans="2:9" x14ac:dyDescent="0.2">
      <c r="B53" s="221"/>
      <c r="C53" s="222"/>
      <c r="D53" s="228"/>
      <c r="E53" s="228"/>
      <c r="F53" s="228"/>
      <c r="G53" s="181"/>
      <c r="H53" s="191"/>
      <c r="I53" s="32"/>
    </row>
    <row r="54" spans="2:9" x14ac:dyDescent="0.2">
      <c r="B54" s="221"/>
      <c r="C54" s="222"/>
      <c r="D54" s="228"/>
      <c r="E54" s="228"/>
      <c r="F54" s="228"/>
      <c r="G54" s="181"/>
      <c r="H54" s="191"/>
      <c r="I54" s="32"/>
    </row>
    <row r="55" spans="2:9" x14ac:dyDescent="0.2">
      <c r="B55" s="221"/>
      <c r="C55" s="222"/>
      <c r="D55" s="228"/>
      <c r="E55" s="228"/>
      <c r="F55" s="228"/>
      <c r="G55" s="181"/>
      <c r="H55" s="191"/>
      <c r="I55" s="32"/>
    </row>
    <row r="56" spans="2:9" x14ac:dyDescent="0.2">
      <c r="B56" s="221"/>
      <c r="C56" s="222"/>
      <c r="D56" s="228"/>
      <c r="E56" s="228"/>
      <c r="F56" s="228"/>
      <c r="G56" s="181"/>
      <c r="H56" s="191"/>
      <c r="I56" s="32"/>
    </row>
    <row r="57" spans="2:9" x14ac:dyDescent="0.2">
      <c r="B57" s="221"/>
      <c r="C57" s="222"/>
      <c r="D57" s="228"/>
      <c r="E57" s="228"/>
      <c r="F57" s="228"/>
      <c r="G57" s="181"/>
      <c r="H57" s="191"/>
      <c r="I57" s="32"/>
    </row>
    <row r="58" spans="2:9" x14ac:dyDescent="0.2">
      <c r="B58" s="221"/>
      <c r="C58" s="222"/>
      <c r="D58" s="228"/>
      <c r="E58" s="228"/>
      <c r="F58" s="228"/>
      <c r="G58" s="181"/>
      <c r="H58" s="191"/>
      <c r="I58" s="32"/>
    </row>
    <row r="59" spans="2:9" x14ac:dyDescent="0.2">
      <c r="B59" s="221"/>
      <c r="C59" s="222"/>
      <c r="D59" s="228"/>
      <c r="E59" s="228"/>
      <c r="F59" s="228"/>
      <c r="G59" s="181"/>
      <c r="H59" s="191"/>
      <c r="I59" s="32"/>
    </row>
    <row r="60" spans="2:9" x14ac:dyDescent="0.2">
      <c r="B60" s="221"/>
      <c r="C60" s="222"/>
      <c r="D60" s="228"/>
      <c r="E60" s="228"/>
      <c r="F60" s="228"/>
      <c r="G60" s="181"/>
      <c r="H60" s="191"/>
      <c r="I60" s="32"/>
    </row>
    <row r="61" spans="2:9" x14ac:dyDescent="0.2">
      <c r="B61" s="221"/>
      <c r="C61" s="222"/>
      <c r="D61" s="228"/>
      <c r="E61" s="228"/>
      <c r="F61" s="228"/>
      <c r="G61" s="181"/>
      <c r="H61" s="191"/>
      <c r="I61" s="32"/>
    </row>
    <row r="62" spans="2:9" x14ac:dyDescent="0.2">
      <c r="B62" s="221"/>
      <c r="C62" s="222"/>
      <c r="D62" s="228"/>
      <c r="E62" s="228"/>
      <c r="F62" s="228"/>
      <c r="G62" s="181"/>
      <c r="H62" s="191"/>
      <c r="I62" s="32"/>
    </row>
    <row r="63" spans="2:9" x14ac:dyDescent="0.2">
      <c r="B63" s="221"/>
      <c r="C63" s="222"/>
      <c r="D63" s="228"/>
      <c r="E63" s="228"/>
      <c r="F63" s="228"/>
      <c r="G63" s="181"/>
      <c r="H63" s="191"/>
      <c r="I63" s="32"/>
    </row>
    <row r="64" spans="2:9" x14ac:dyDescent="0.2">
      <c r="B64" s="221"/>
      <c r="C64" s="222"/>
      <c r="D64" s="228"/>
      <c r="E64" s="228"/>
      <c r="F64" s="228"/>
      <c r="G64" s="181"/>
      <c r="H64" s="191"/>
      <c r="I64" s="32"/>
    </row>
    <row r="65" spans="2:9" x14ac:dyDescent="0.2">
      <c r="B65" s="221"/>
      <c r="C65" s="222"/>
      <c r="D65" s="228"/>
      <c r="E65" s="228"/>
      <c r="F65" s="228"/>
      <c r="G65" s="181"/>
      <c r="H65" s="191"/>
      <c r="I65" s="32"/>
    </row>
    <row r="66" spans="2:9" x14ac:dyDescent="0.2">
      <c r="B66" s="221"/>
      <c r="C66" s="222"/>
      <c r="D66" s="228"/>
      <c r="E66" s="228"/>
      <c r="F66" s="228"/>
      <c r="G66" s="181"/>
      <c r="H66" s="191"/>
      <c r="I66" s="32"/>
    </row>
    <row r="67" spans="2:9" x14ac:dyDescent="0.2">
      <c r="B67" s="221"/>
      <c r="C67" s="222"/>
      <c r="D67" s="228"/>
      <c r="E67" s="228"/>
      <c r="F67" s="228"/>
      <c r="G67" s="181"/>
      <c r="H67" s="191"/>
      <c r="I67" s="32"/>
    </row>
    <row r="68" spans="2:9" x14ac:dyDescent="0.2">
      <c r="B68" s="221"/>
      <c r="C68" s="222"/>
      <c r="D68" s="228"/>
      <c r="E68" s="228"/>
      <c r="F68" s="228"/>
      <c r="G68" s="181"/>
      <c r="H68" s="191"/>
      <c r="I68" s="32"/>
    </row>
    <row r="69" spans="2:9" x14ac:dyDescent="0.2">
      <c r="B69" s="221"/>
      <c r="C69" s="222"/>
      <c r="D69" s="228"/>
      <c r="E69" s="228"/>
      <c r="F69" s="228"/>
      <c r="G69" s="181"/>
      <c r="H69" s="191"/>
      <c r="I69" s="32"/>
    </row>
    <row r="70" spans="2:9" x14ac:dyDescent="0.2">
      <c r="B70" s="221"/>
      <c r="C70" s="222"/>
      <c r="D70" s="228"/>
      <c r="E70" s="228"/>
      <c r="F70" s="228"/>
      <c r="G70" s="181"/>
      <c r="H70" s="191"/>
      <c r="I70" s="32"/>
    </row>
    <row r="71" spans="2:9" x14ac:dyDescent="0.2">
      <c r="B71" s="221"/>
      <c r="C71" s="222"/>
      <c r="D71" s="228"/>
      <c r="E71" s="228"/>
      <c r="F71" s="228"/>
      <c r="G71" s="181"/>
      <c r="H71" s="191"/>
      <c r="I71" s="32"/>
    </row>
    <row r="72" spans="2:9" x14ac:dyDescent="0.2">
      <c r="B72" s="221"/>
      <c r="C72" s="222"/>
      <c r="D72" s="228"/>
      <c r="E72" s="236"/>
      <c r="F72" s="236"/>
      <c r="G72" s="181"/>
      <c r="H72" s="191"/>
    </row>
    <row r="73" spans="2:9" x14ac:dyDescent="0.2">
      <c r="B73" s="221"/>
      <c r="C73" s="222"/>
      <c r="D73" s="228"/>
      <c r="E73" s="236"/>
      <c r="F73" s="236"/>
      <c r="G73" s="181"/>
      <c r="H73" s="191"/>
    </row>
    <row r="74" spans="2:9" x14ac:dyDescent="0.2">
      <c r="B74" s="221"/>
      <c r="C74" s="222"/>
      <c r="D74" s="228"/>
      <c r="E74" s="228"/>
      <c r="F74" s="228"/>
      <c r="G74" s="181"/>
      <c r="H74" s="191"/>
      <c r="I74" s="32"/>
    </row>
    <row r="75" spans="2:9" x14ac:dyDescent="0.2">
      <c r="B75" s="221"/>
      <c r="C75" s="235"/>
      <c r="D75" s="236"/>
      <c r="E75" s="236"/>
      <c r="F75" s="236"/>
      <c r="G75" s="181"/>
      <c r="H75" s="191" t="str">
        <f t="shared" si="0"/>
        <v/>
      </c>
      <c r="I75" s="39"/>
    </row>
    <row r="76" spans="2:9" s="22" customFormat="1" ht="19.5" customHeight="1" x14ac:dyDescent="0.2">
      <c r="B76" s="285" t="str">
        <f>$B$10</f>
        <v>C5.4</v>
      </c>
      <c r="C76" s="240" t="s">
        <v>655</v>
      </c>
      <c r="D76" s="241"/>
      <c r="E76" s="241"/>
      <c r="F76" s="242"/>
      <c r="G76" s="454"/>
      <c r="H76" s="455">
        <f>SUM(H9:H75)</f>
        <v>0</v>
      </c>
      <c r="I76" s="26"/>
    </row>
  </sheetData>
  <mergeCells count="4">
    <mergeCell ref="F1:H1"/>
    <mergeCell ref="B5:G7"/>
    <mergeCell ref="H4:H7"/>
    <mergeCell ref="B4:G4"/>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16E6-34D4-4A1D-B9BA-877796141B5E}">
  <sheetPr codeName="Sheet16">
    <tabColor rgb="FFFF0000"/>
  </sheetPr>
  <dimension ref="B1:I79"/>
  <sheetViews>
    <sheetView zoomScale="125" zoomScaleNormal="125" zoomScaleSheetLayoutView="100" zoomScalePageLayoutView="125" workbookViewId="0">
      <selection activeCell="G13" sqref="G13:G16"/>
    </sheetView>
  </sheetViews>
  <sheetFormatPr defaultColWidth="6.85546875" defaultRowHeight="12.75" x14ac:dyDescent="0.2"/>
  <cols>
    <col min="1" max="1" width="0.85546875" style="1" customWidth="1"/>
    <col min="2" max="2" width="11.7109375" style="267" customWidth="1"/>
    <col min="3" max="3" width="45.7109375" style="247" customWidth="1"/>
    <col min="4" max="4" width="13.7109375" style="248" customWidth="1"/>
    <col min="5" max="5" width="5.7109375" style="248" hidden="1" customWidth="1"/>
    <col min="6" max="6" width="15.7109375" style="248" customWidth="1"/>
    <col min="7" max="7" width="15.7109375" style="1" customWidth="1"/>
    <col min="8" max="8" width="15.7109375" style="4" customWidth="1"/>
    <col min="9" max="9" width="0.85546875" style="4" customWidth="1"/>
    <col min="10" max="16384" width="6.85546875" style="1"/>
  </cols>
  <sheetData>
    <row r="1" spans="2:9" x14ac:dyDescent="0.2">
      <c r="B1" s="253" t="str">
        <f>Client1</f>
        <v>Province of KwaZulu-Natal</v>
      </c>
      <c r="C1" s="254"/>
      <c r="D1" s="255"/>
      <c r="E1" s="255"/>
      <c r="F1" s="505" t="str">
        <f>"Contract No. "&amp;ContractNo</f>
        <v>Contract No. ZNB1250/00000/00/PMC/INF/21/T</v>
      </c>
      <c r="G1" s="505"/>
      <c r="H1" s="505"/>
    </row>
    <row r="2" spans="2:9" x14ac:dyDescent="0.2">
      <c r="B2" s="372" t="str">
        <f>Client2</f>
        <v>Department of Transport</v>
      </c>
      <c r="C2" s="254"/>
      <c r="D2" s="255"/>
      <c r="E2" s="255"/>
      <c r="F2" s="255"/>
      <c r="G2" s="257"/>
      <c r="H2" s="258"/>
    </row>
    <row r="3" spans="2:9" x14ac:dyDescent="0.2">
      <c r="B3" s="259"/>
      <c r="C3" s="259"/>
      <c r="D3" s="373"/>
      <c r="E3" s="373"/>
      <c r="F3" s="373"/>
      <c r="G3" s="261"/>
      <c r="H3" s="262"/>
    </row>
    <row r="4" spans="2:9" x14ac:dyDescent="0.2">
      <c r="B4" s="500" t="s">
        <v>1054</v>
      </c>
      <c r="C4" s="501"/>
      <c r="D4" s="501"/>
      <c r="E4" s="501"/>
      <c r="F4" s="501"/>
      <c r="G4" s="501"/>
      <c r="H4" s="497" t="str">
        <f>"CHAPTER "&amp;B10</f>
        <v>CHAPTER C8.1</v>
      </c>
      <c r="I4" s="5"/>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498"/>
      <c r="I5" s="6"/>
    </row>
    <row r="6" spans="2:9" ht="12.75" customHeight="1" x14ac:dyDescent="0.2">
      <c r="B6" s="493"/>
      <c r="C6" s="494"/>
      <c r="D6" s="494"/>
      <c r="E6" s="494"/>
      <c r="F6" s="494"/>
      <c r="G6" s="494"/>
      <c r="H6" s="498"/>
      <c r="I6" s="6"/>
    </row>
    <row r="7" spans="2:9" ht="7.5" customHeight="1" x14ac:dyDescent="0.2">
      <c r="B7" s="495"/>
      <c r="C7" s="496"/>
      <c r="D7" s="496"/>
      <c r="E7" s="496"/>
      <c r="F7" s="496"/>
      <c r="G7" s="496"/>
      <c r="H7" s="499"/>
      <c r="I7" s="6"/>
    </row>
    <row r="8" spans="2:9" s="7" customFormat="1" ht="24.95" customHeight="1" x14ac:dyDescent="0.2">
      <c r="B8" s="263" t="s">
        <v>0</v>
      </c>
      <c r="C8" s="220" t="s">
        <v>1</v>
      </c>
      <c r="D8" s="220" t="s">
        <v>2</v>
      </c>
      <c r="E8" s="220" t="s">
        <v>9</v>
      </c>
      <c r="F8" s="220" t="s">
        <v>3</v>
      </c>
      <c r="G8" s="220" t="s">
        <v>4</v>
      </c>
      <c r="H8" s="220" t="s">
        <v>5</v>
      </c>
      <c r="I8" s="10"/>
    </row>
    <row r="9" spans="2:9" x14ac:dyDescent="0.2">
      <c r="B9" s="221"/>
      <c r="C9" s="222"/>
      <c r="D9" s="223"/>
      <c r="E9" s="223"/>
      <c r="F9" s="223"/>
      <c r="G9" s="177"/>
      <c r="H9" s="191" t="str">
        <f>IF(D9="","",F9*G9)</f>
        <v/>
      </c>
      <c r="I9" s="16"/>
    </row>
    <row r="10" spans="2:9" x14ac:dyDescent="0.2">
      <c r="B10" s="226" t="s">
        <v>325</v>
      </c>
      <c r="C10" s="227" t="s">
        <v>326</v>
      </c>
      <c r="D10" s="228"/>
      <c r="E10" s="228"/>
      <c r="F10" s="228"/>
      <c r="G10" s="179"/>
      <c r="H10" s="191" t="str">
        <f t="shared" ref="H10:H77" si="0">IF(D10="","",F10*G10)</f>
        <v/>
      </c>
      <c r="I10" s="32"/>
    </row>
    <row r="11" spans="2:9" x14ac:dyDescent="0.2">
      <c r="B11" s="221"/>
      <c r="C11" s="222"/>
      <c r="D11" s="228"/>
      <c r="E11" s="228"/>
      <c r="F11" s="228"/>
      <c r="G11" s="179"/>
      <c r="H11" s="191" t="str">
        <f t="shared" si="0"/>
        <v/>
      </c>
      <c r="I11" s="32"/>
    </row>
    <row r="12" spans="2:9" x14ac:dyDescent="0.2">
      <c r="B12" s="221" t="s">
        <v>327</v>
      </c>
      <c r="C12" s="222" t="s">
        <v>328</v>
      </c>
      <c r="D12" s="228"/>
      <c r="E12" s="228"/>
      <c r="F12" s="228"/>
      <c r="G12" s="179"/>
      <c r="H12" s="191" t="str">
        <f t="shared" si="0"/>
        <v/>
      </c>
      <c r="I12" s="32"/>
    </row>
    <row r="13" spans="2:9" x14ac:dyDescent="0.2">
      <c r="B13" s="221"/>
      <c r="C13" s="222"/>
      <c r="D13" s="228"/>
      <c r="E13" s="228"/>
      <c r="F13" s="228"/>
      <c r="G13" s="179"/>
      <c r="H13" s="191" t="str">
        <f t="shared" si="0"/>
        <v/>
      </c>
      <c r="I13" s="32"/>
    </row>
    <row r="14" spans="2:9" x14ac:dyDescent="0.2">
      <c r="B14" s="221" t="s">
        <v>329</v>
      </c>
      <c r="C14" s="222" t="s">
        <v>330</v>
      </c>
      <c r="D14" s="228" t="s">
        <v>411</v>
      </c>
      <c r="E14" s="228"/>
      <c r="F14" s="187">
        <v>2360</v>
      </c>
      <c r="G14" s="191"/>
      <c r="H14" s="191">
        <f t="shared" si="0"/>
        <v>0</v>
      </c>
      <c r="I14" s="33"/>
    </row>
    <row r="15" spans="2:9" x14ac:dyDescent="0.2">
      <c r="B15" s="221"/>
      <c r="C15" s="222"/>
      <c r="D15" s="228"/>
      <c r="E15" s="228"/>
      <c r="F15" s="187"/>
      <c r="G15" s="180"/>
      <c r="H15" s="191" t="str">
        <f t="shared" si="0"/>
        <v/>
      </c>
      <c r="I15" s="33"/>
    </row>
    <row r="16" spans="2:9" x14ac:dyDescent="0.2">
      <c r="B16" s="221"/>
      <c r="C16" s="222"/>
      <c r="D16" s="228"/>
      <c r="E16" s="228"/>
      <c r="F16" s="187"/>
      <c r="G16" s="180"/>
      <c r="H16" s="191"/>
      <c r="I16" s="33"/>
    </row>
    <row r="17" spans="2:9" x14ac:dyDescent="0.2">
      <c r="B17" s="221"/>
      <c r="C17" s="222"/>
      <c r="D17" s="228"/>
      <c r="E17" s="228"/>
      <c r="F17" s="187"/>
      <c r="G17" s="180"/>
      <c r="H17" s="191"/>
      <c r="I17" s="33"/>
    </row>
    <row r="18" spans="2:9" x14ac:dyDescent="0.2">
      <c r="B18" s="221"/>
      <c r="C18" s="222"/>
      <c r="D18" s="228"/>
      <c r="E18" s="228"/>
      <c r="F18" s="187"/>
      <c r="G18" s="180"/>
      <c r="H18" s="191"/>
      <c r="I18" s="33"/>
    </row>
    <row r="19" spans="2:9" x14ac:dyDescent="0.2">
      <c r="B19" s="221"/>
      <c r="C19" s="222"/>
      <c r="D19" s="228"/>
      <c r="E19" s="228"/>
      <c r="F19" s="187"/>
      <c r="G19" s="180"/>
      <c r="H19" s="191"/>
      <c r="I19" s="33"/>
    </row>
    <row r="20" spans="2:9" x14ac:dyDescent="0.2">
      <c r="B20" s="221"/>
      <c r="C20" s="222"/>
      <c r="D20" s="228"/>
      <c r="E20" s="228"/>
      <c r="F20" s="187"/>
      <c r="G20" s="180"/>
      <c r="H20" s="191"/>
      <c r="I20" s="33"/>
    </row>
    <row r="21" spans="2:9" x14ac:dyDescent="0.2">
      <c r="B21" s="221"/>
      <c r="C21" s="222"/>
      <c r="D21" s="228"/>
      <c r="E21" s="228"/>
      <c r="F21" s="187"/>
      <c r="G21" s="180"/>
      <c r="H21" s="191"/>
      <c r="I21" s="33"/>
    </row>
    <row r="22" spans="2:9" x14ac:dyDescent="0.2">
      <c r="B22" s="221"/>
      <c r="C22" s="222"/>
      <c r="D22" s="228"/>
      <c r="E22" s="228"/>
      <c r="F22" s="187"/>
      <c r="G22" s="180"/>
      <c r="H22" s="191"/>
      <c r="I22" s="33"/>
    </row>
    <row r="23" spans="2:9" x14ac:dyDescent="0.2">
      <c r="B23" s="221"/>
      <c r="C23" s="222"/>
      <c r="D23" s="228"/>
      <c r="E23" s="228"/>
      <c r="F23" s="187"/>
      <c r="G23" s="180"/>
      <c r="H23" s="191"/>
      <c r="I23" s="33"/>
    </row>
    <row r="24" spans="2:9" x14ac:dyDescent="0.2">
      <c r="B24" s="221"/>
      <c r="C24" s="222"/>
      <c r="D24" s="228"/>
      <c r="E24" s="228"/>
      <c r="F24" s="187"/>
      <c r="G24" s="180"/>
      <c r="H24" s="191"/>
      <c r="I24" s="33"/>
    </row>
    <row r="25" spans="2:9" x14ac:dyDescent="0.2">
      <c r="B25" s="221"/>
      <c r="C25" s="222"/>
      <c r="D25" s="228"/>
      <c r="E25" s="228"/>
      <c r="F25" s="187"/>
      <c r="G25" s="180"/>
      <c r="H25" s="191"/>
      <c r="I25" s="33"/>
    </row>
    <row r="26" spans="2:9" x14ac:dyDescent="0.2">
      <c r="B26" s="221"/>
      <c r="C26" s="222"/>
      <c r="D26" s="228"/>
      <c r="E26" s="228"/>
      <c r="F26" s="187"/>
      <c r="G26" s="180"/>
      <c r="H26" s="191"/>
      <c r="I26" s="33"/>
    </row>
    <row r="27" spans="2:9" x14ac:dyDescent="0.2">
      <c r="B27" s="221"/>
      <c r="C27" s="222"/>
      <c r="D27" s="228"/>
      <c r="E27" s="228"/>
      <c r="F27" s="187"/>
      <c r="G27" s="180"/>
      <c r="H27" s="191"/>
      <c r="I27" s="33"/>
    </row>
    <row r="28" spans="2:9" x14ac:dyDescent="0.2">
      <c r="B28" s="221"/>
      <c r="C28" s="222"/>
      <c r="D28" s="228"/>
      <c r="E28" s="228"/>
      <c r="F28" s="187"/>
      <c r="G28" s="180"/>
      <c r="H28" s="191"/>
      <c r="I28" s="33"/>
    </row>
    <row r="29" spans="2:9" x14ac:dyDescent="0.2">
      <c r="B29" s="221"/>
      <c r="C29" s="222"/>
      <c r="D29" s="228"/>
      <c r="E29" s="228"/>
      <c r="F29" s="187"/>
      <c r="G29" s="180"/>
      <c r="H29" s="191"/>
      <c r="I29" s="33"/>
    </row>
    <row r="30" spans="2:9" x14ac:dyDescent="0.2">
      <c r="B30" s="221"/>
      <c r="C30" s="222"/>
      <c r="D30" s="228"/>
      <c r="E30" s="228"/>
      <c r="F30" s="187"/>
      <c r="G30" s="180"/>
      <c r="H30" s="191"/>
      <c r="I30" s="33"/>
    </row>
    <row r="31" spans="2:9" x14ac:dyDescent="0.2">
      <c r="B31" s="221"/>
      <c r="C31" s="222"/>
      <c r="D31" s="228"/>
      <c r="E31" s="228"/>
      <c r="F31" s="187"/>
      <c r="G31" s="179"/>
      <c r="H31" s="191" t="str">
        <f t="shared" si="0"/>
        <v/>
      </c>
      <c r="I31" s="32"/>
    </row>
    <row r="32" spans="2:9" x14ac:dyDescent="0.2">
      <c r="B32" s="221"/>
      <c r="C32" s="222"/>
      <c r="D32" s="228"/>
      <c r="E32" s="228"/>
      <c r="F32" s="187"/>
      <c r="G32" s="179"/>
      <c r="H32" s="191" t="str">
        <f t="shared" si="0"/>
        <v/>
      </c>
      <c r="I32" s="32"/>
    </row>
    <row r="33" spans="2:9" x14ac:dyDescent="0.2">
      <c r="B33" s="221"/>
      <c r="C33" s="222"/>
      <c r="D33" s="228"/>
      <c r="E33" s="228"/>
      <c r="F33" s="187"/>
      <c r="G33" s="181"/>
      <c r="H33" s="191" t="str">
        <f t="shared" si="0"/>
        <v/>
      </c>
      <c r="I33" s="33"/>
    </row>
    <row r="34" spans="2:9" x14ac:dyDescent="0.2">
      <c r="B34" s="221"/>
      <c r="C34" s="222"/>
      <c r="D34" s="228"/>
      <c r="E34" s="223"/>
      <c r="F34" s="232"/>
      <c r="G34" s="453"/>
      <c r="H34" s="191" t="str">
        <f t="shared" si="0"/>
        <v/>
      </c>
      <c r="I34" s="16"/>
    </row>
    <row r="35" spans="2:9" s="28" customFormat="1" x14ac:dyDescent="0.2">
      <c r="B35" s="272"/>
      <c r="C35" s="222"/>
      <c r="D35" s="223"/>
      <c r="E35" s="223"/>
      <c r="F35" s="232"/>
      <c r="G35" s="453"/>
      <c r="H35" s="191" t="str">
        <f t="shared" si="0"/>
        <v/>
      </c>
      <c r="I35" s="16"/>
    </row>
    <row r="36" spans="2:9" x14ac:dyDescent="0.2">
      <c r="B36" s="272"/>
      <c r="C36" s="222"/>
      <c r="D36" s="228"/>
      <c r="E36" s="228"/>
      <c r="F36" s="187"/>
      <c r="G36" s="181"/>
      <c r="H36" s="191" t="str">
        <f t="shared" si="0"/>
        <v/>
      </c>
      <c r="I36" s="33"/>
    </row>
    <row r="37" spans="2:9" x14ac:dyDescent="0.2">
      <c r="B37" s="272"/>
      <c r="C37" s="222"/>
      <c r="D37" s="228"/>
      <c r="E37" s="228"/>
      <c r="F37" s="187"/>
      <c r="G37" s="181"/>
      <c r="H37" s="191" t="str">
        <f t="shared" si="0"/>
        <v/>
      </c>
      <c r="I37" s="33"/>
    </row>
    <row r="38" spans="2:9" x14ac:dyDescent="0.2">
      <c r="B38" s="272"/>
      <c r="C38" s="222"/>
      <c r="D38" s="228"/>
      <c r="E38" s="228"/>
      <c r="F38" s="187"/>
      <c r="G38" s="456"/>
      <c r="H38" s="191" t="str">
        <f t="shared" si="0"/>
        <v/>
      </c>
      <c r="I38" s="32"/>
    </row>
    <row r="39" spans="2:9" x14ac:dyDescent="0.2">
      <c r="B39" s="272"/>
      <c r="C39" s="222"/>
      <c r="D39" s="228"/>
      <c r="E39" s="228"/>
      <c r="F39" s="187"/>
      <c r="G39" s="456"/>
      <c r="H39" s="191" t="str">
        <f t="shared" si="0"/>
        <v/>
      </c>
      <c r="I39" s="32"/>
    </row>
    <row r="40" spans="2:9" x14ac:dyDescent="0.2">
      <c r="B40" s="272"/>
      <c r="C40" s="222"/>
      <c r="D40" s="228"/>
      <c r="E40" s="228"/>
      <c r="F40" s="187"/>
      <c r="G40" s="451"/>
      <c r="H40" s="191" t="str">
        <f t="shared" si="0"/>
        <v/>
      </c>
      <c r="I40" s="32"/>
    </row>
    <row r="41" spans="2:9" x14ac:dyDescent="0.2">
      <c r="B41" s="272"/>
      <c r="C41" s="222"/>
      <c r="D41" s="228"/>
      <c r="E41" s="228"/>
      <c r="F41" s="187"/>
      <c r="G41" s="451"/>
      <c r="H41" s="191" t="str">
        <f t="shared" si="0"/>
        <v/>
      </c>
      <c r="I41" s="32"/>
    </row>
    <row r="42" spans="2:9" x14ac:dyDescent="0.2">
      <c r="B42" s="272"/>
      <c r="C42" s="222"/>
      <c r="D42" s="228"/>
      <c r="E42" s="228"/>
      <c r="F42" s="228"/>
      <c r="G42" s="179"/>
      <c r="H42" s="191" t="str">
        <f t="shared" si="0"/>
        <v/>
      </c>
      <c r="I42" s="32"/>
    </row>
    <row r="43" spans="2:9" x14ac:dyDescent="0.2">
      <c r="B43" s="272"/>
      <c r="C43" s="222"/>
      <c r="D43" s="228"/>
      <c r="E43" s="228"/>
      <c r="F43" s="228"/>
      <c r="G43" s="179"/>
      <c r="H43" s="191" t="str">
        <f t="shared" si="0"/>
        <v/>
      </c>
      <c r="I43" s="32"/>
    </row>
    <row r="44" spans="2:9" x14ac:dyDescent="0.2">
      <c r="B44" s="272"/>
      <c r="C44" s="222"/>
      <c r="D44" s="228"/>
      <c r="E44" s="228"/>
      <c r="F44" s="228"/>
      <c r="G44" s="181"/>
      <c r="H44" s="191" t="str">
        <f t="shared" si="0"/>
        <v/>
      </c>
      <c r="I44" s="32"/>
    </row>
    <row r="45" spans="2:9" x14ac:dyDescent="0.2">
      <c r="B45" s="272"/>
      <c r="C45" s="222"/>
      <c r="D45" s="228"/>
      <c r="E45" s="228"/>
      <c r="F45" s="228"/>
      <c r="G45" s="181"/>
      <c r="H45" s="191" t="str">
        <f t="shared" si="0"/>
        <v/>
      </c>
      <c r="I45" s="32"/>
    </row>
    <row r="46" spans="2:9" x14ac:dyDescent="0.2">
      <c r="B46" s="272"/>
      <c r="C46" s="222"/>
      <c r="D46" s="228"/>
      <c r="E46" s="228"/>
      <c r="F46" s="228"/>
      <c r="G46" s="181"/>
      <c r="H46" s="191" t="str">
        <f t="shared" si="0"/>
        <v/>
      </c>
      <c r="I46" s="32"/>
    </row>
    <row r="47" spans="2:9" x14ac:dyDescent="0.2">
      <c r="B47" s="272"/>
      <c r="C47" s="222"/>
      <c r="D47" s="228"/>
      <c r="E47" s="228"/>
      <c r="F47" s="228"/>
      <c r="G47" s="181"/>
      <c r="H47" s="191" t="str">
        <f t="shared" si="0"/>
        <v/>
      </c>
      <c r="I47" s="32"/>
    </row>
    <row r="48" spans="2:9" x14ac:dyDescent="0.2">
      <c r="B48" s="272"/>
      <c r="C48" s="222"/>
      <c r="D48" s="228"/>
      <c r="E48" s="228"/>
      <c r="F48" s="228"/>
      <c r="G48" s="181"/>
      <c r="H48" s="191" t="str">
        <f t="shared" si="0"/>
        <v/>
      </c>
      <c r="I48" s="32"/>
    </row>
    <row r="49" spans="2:9" x14ac:dyDescent="0.2">
      <c r="B49" s="272"/>
      <c r="C49" s="222"/>
      <c r="D49" s="228"/>
      <c r="E49" s="228"/>
      <c r="F49" s="228"/>
      <c r="G49" s="181"/>
      <c r="H49" s="191" t="str">
        <f t="shared" si="0"/>
        <v/>
      </c>
      <c r="I49" s="32"/>
    </row>
    <row r="50" spans="2:9" x14ac:dyDescent="0.2">
      <c r="B50" s="272"/>
      <c r="C50" s="222"/>
      <c r="D50" s="228"/>
      <c r="E50" s="228"/>
      <c r="F50" s="228"/>
      <c r="G50" s="181"/>
      <c r="H50" s="191" t="str">
        <f t="shared" si="0"/>
        <v/>
      </c>
      <c r="I50" s="32"/>
    </row>
    <row r="51" spans="2:9" x14ac:dyDescent="0.2">
      <c r="B51" s="272"/>
      <c r="C51" s="222"/>
      <c r="D51" s="228"/>
      <c r="E51" s="228"/>
      <c r="F51" s="228"/>
      <c r="G51" s="181"/>
      <c r="H51" s="191" t="str">
        <f t="shared" si="0"/>
        <v/>
      </c>
      <c r="I51" s="32"/>
    </row>
    <row r="52" spans="2:9" x14ac:dyDescent="0.2">
      <c r="B52" s="272"/>
      <c r="C52" s="222"/>
      <c r="D52" s="228"/>
      <c r="E52" s="228"/>
      <c r="F52" s="228"/>
      <c r="G52" s="181"/>
      <c r="H52" s="191" t="str">
        <f t="shared" si="0"/>
        <v/>
      </c>
      <c r="I52" s="32"/>
    </row>
    <row r="53" spans="2:9" x14ac:dyDescent="0.2">
      <c r="B53" s="222"/>
      <c r="C53" s="222"/>
      <c r="D53" s="228"/>
      <c r="E53" s="228"/>
      <c r="F53" s="228"/>
      <c r="G53" s="181"/>
      <c r="H53" s="191" t="str">
        <f t="shared" si="0"/>
        <v/>
      </c>
      <c r="I53" s="32"/>
    </row>
    <row r="54" spans="2:9" x14ac:dyDescent="0.2">
      <c r="B54" s="322"/>
      <c r="C54" s="222"/>
      <c r="D54" s="228"/>
      <c r="E54" s="228"/>
      <c r="F54" s="228"/>
      <c r="G54" s="181"/>
      <c r="H54" s="191" t="str">
        <f t="shared" si="0"/>
        <v/>
      </c>
      <c r="I54" s="32"/>
    </row>
    <row r="55" spans="2:9" x14ac:dyDescent="0.2">
      <c r="B55" s="322"/>
      <c r="C55" s="222"/>
      <c r="D55" s="228"/>
      <c r="E55" s="228"/>
      <c r="F55" s="228"/>
      <c r="G55" s="181"/>
      <c r="H55" s="191" t="str">
        <f t="shared" si="0"/>
        <v/>
      </c>
      <c r="I55" s="32"/>
    </row>
    <row r="56" spans="2:9" x14ac:dyDescent="0.2">
      <c r="B56" s="272"/>
      <c r="C56" s="222"/>
      <c r="D56" s="228"/>
      <c r="E56" s="228"/>
      <c r="F56" s="228"/>
      <c r="G56" s="181"/>
      <c r="H56" s="191" t="str">
        <f t="shared" si="0"/>
        <v/>
      </c>
      <c r="I56" s="32"/>
    </row>
    <row r="57" spans="2:9" x14ac:dyDescent="0.2">
      <c r="B57" s="272"/>
      <c r="C57" s="222"/>
      <c r="D57" s="228"/>
      <c r="E57" s="228"/>
      <c r="F57" s="228"/>
      <c r="G57" s="181"/>
      <c r="H57" s="191" t="str">
        <f t="shared" si="0"/>
        <v/>
      </c>
      <c r="I57" s="32"/>
    </row>
    <row r="58" spans="2:9" x14ac:dyDescent="0.2">
      <c r="B58" s="272"/>
      <c r="C58" s="222"/>
      <c r="D58" s="228"/>
      <c r="E58" s="228"/>
      <c r="F58" s="228"/>
      <c r="G58" s="181"/>
      <c r="H58" s="191" t="str">
        <f t="shared" si="0"/>
        <v/>
      </c>
      <c r="I58" s="32"/>
    </row>
    <row r="59" spans="2:9" x14ac:dyDescent="0.2">
      <c r="B59" s="272"/>
      <c r="C59" s="222"/>
      <c r="D59" s="228"/>
      <c r="E59" s="228"/>
      <c r="F59" s="228"/>
      <c r="G59" s="181"/>
      <c r="H59" s="191" t="str">
        <f t="shared" si="0"/>
        <v/>
      </c>
      <c r="I59" s="32"/>
    </row>
    <row r="60" spans="2:9" x14ac:dyDescent="0.2">
      <c r="B60" s="272"/>
      <c r="C60" s="222"/>
      <c r="D60" s="236"/>
      <c r="E60" s="236"/>
      <c r="F60" s="236"/>
      <c r="G60" s="181"/>
      <c r="H60" s="191" t="str">
        <f t="shared" si="0"/>
        <v/>
      </c>
    </row>
    <row r="61" spans="2:9" x14ac:dyDescent="0.2">
      <c r="B61" s="272"/>
      <c r="C61" s="222"/>
      <c r="D61" s="236"/>
      <c r="E61" s="236"/>
      <c r="F61" s="236"/>
      <c r="G61" s="181"/>
      <c r="H61" s="191"/>
    </row>
    <row r="62" spans="2:9" x14ac:dyDescent="0.2">
      <c r="B62" s="272"/>
      <c r="C62" s="222"/>
      <c r="D62" s="236"/>
      <c r="E62" s="236"/>
      <c r="F62" s="236"/>
      <c r="G62" s="181"/>
      <c r="H62" s="191"/>
    </row>
    <row r="63" spans="2:9" x14ac:dyDescent="0.2">
      <c r="B63" s="272"/>
      <c r="C63" s="222"/>
      <c r="D63" s="236"/>
      <c r="E63" s="236"/>
      <c r="F63" s="236"/>
      <c r="G63" s="181"/>
      <c r="H63" s="191"/>
    </row>
    <row r="64" spans="2:9" x14ac:dyDescent="0.2">
      <c r="B64" s="272"/>
      <c r="C64" s="222"/>
      <c r="D64" s="236"/>
      <c r="E64" s="236"/>
      <c r="F64" s="236"/>
      <c r="G64" s="181"/>
      <c r="H64" s="191"/>
    </row>
    <row r="65" spans="2:9" x14ac:dyDescent="0.2">
      <c r="B65" s="272"/>
      <c r="C65" s="222"/>
      <c r="D65" s="236"/>
      <c r="E65" s="236"/>
      <c r="F65" s="236"/>
      <c r="G65" s="181"/>
      <c r="H65" s="191"/>
    </row>
    <row r="66" spans="2:9" x14ac:dyDescent="0.2">
      <c r="B66" s="272"/>
      <c r="C66" s="222"/>
      <c r="D66" s="236"/>
      <c r="E66" s="236"/>
      <c r="F66" s="236"/>
      <c r="G66" s="181"/>
      <c r="H66" s="191"/>
    </row>
    <row r="67" spans="2:9" x14ac:dyDescent="0.2">
      <c r="B67" s="272"/>
      <c r="C67" s="222"/>
      <c r="D67" s="236"/>
      <c r="E67" s="236"/>
      <c r="F67" s="236"/>
      <c r="G67" s="181"/>
      <c r="H67" s="191"/>
    </row>
    <row r="68" spans="2:9" x14ac:dyDescent="0.2">
      <c r="B68" s="272"/>
      <c r="C68" s="222"/>
      <c r="D68" s="236"/>
      <c r="E68" s="236"/>
      <c r="F68" s="236"/>
      <c r="G68" s="181"/>
      <c r="H68" s="191"/>
    </row>
    <row r="69" spans="2:9" x14ac:dyDescent="0.2">
      <c r="B69" s="272"/>
      <c r="C69" s="222"/>
      <c r="D69" s="236"/>
      <c r="E69" s="236"/>
      <c r="F69" s="236"/>
      <c r="G69" s="181"/>
      <c r="H69" s="191"/>
    </row>
    <row r="70" spans="2:9" x14ac:dyDescent="0.2">
      <c r="B70" s="272"/>
      <c r="C70" s="222"/>
      <c r="D70" s="236"/>
      <c r="E70" s="236"/>
      <c r="F70" s="236"/>
      <c r="G70" s="181"/>
      <c r="H70" s="191"/>
    </row>
    <row r="71" spans="2:9" x14ac:dyDescent="0.2">
      <c r="B71" s="272"/>
      <c r="C71" s="222"/>
      <c r="D71" s="236"/>
      <c r="E71" s="236"/>
      <c r="F71" s="236"/>
      <c r="G71" s="181"/>
      <c r="H71" s="191"/>
    </row>
    <row r="72" spans="2:9" x14ac:dyDescent="0.2">
      <c r="B72" s="272"/>
      <c r="C72" s="222"/>
      <c r="D72" s="236"/>
      <c r="E72" s="236"/>
      <c r="F72" s="236"/>
      <c r="G72" s="181"/>
      <c r="H72" s="191"/>
    </row>
    <row r="73" spans="2:9" x14ac:dyDescent="0.2">
      <c r="B73" s="272"/>
      <c r="C73" s="222"/>
      <c r="D73" s="228"/>
      <c r="E73" s="228"/>
      <c r="F73" s="228"/>
      <c r="G73" s="181"/>
      <c r="H73" s="191" t="str">
        <f t="shared" si="0"/>
        <v/>
      </c>
      <c r="I73" s="32"/>
    </row>
    <row r="74" spans="2:9" x14ac:dyDescent="0.2">
      <c r="B74" s="272"/>
      <c r="C74" s="235"/>
      <c r="D74" s="236"/>
      <c r="E74" s="236"/>
      <c r="F74" s="236"/>
      <c r="G74" s="181"/>
      <c r="H74" s="191" t="str">
        <f t="shared" si="0"/>
        <v/>
      </c>
      <c r="I74" s="39"/>
    </row>
    <row r="75" spans="2:9" x14ac:dyDescent="0.2">
      <c r="B75" s="272"/>
      <c r="C75" s="235"/>
      <c r="D75" s="236"/>
      <c r="E75" s="236"/>
      <c r="F75" s="236"/>
      <c r="G75" s="181"/>
      <c r="H75" s="191" t="str">
        <f t="shared" si="0"/>
        <v/>
      </c>
    </row>
    <row r="76" spans="2:9" x14ac:dyDescent="0.2">
      <c r="B76" s="272"/>
      <c r="C76" s="235"/>
      <c r="D76" s="228"/>
      <c r="E76" s="228"/>
      <c r="F76" s="228"/>
      <c r="G76" s="181"/>
      <c r="H76" s="191" t="str">
        <f t="shared" si="0"/>
        <v/>
      </c>
      <c r="I76" s="32"/>
    </row>
    <row r="77" spans="2:9" x14ac:dyDescent="0.2">
      <c r="B77" s="272"/>
      <c r="C77" s="222"/>
      <c r="D77" s="228"/>
      <c r="E77" s="228"/>
      <c r="F77" s="228"/>
      <c r="G77" s="181"/>
      <c r="H77" s="191" t="str">
        <f t="shared" si="0"/>
        <v/>
      </c>
      <c r="I77" s="32"/>
    </row>
    <row r="78" spans="2:9" x14ac:dyDescent="0.2">
      <c r="B78" s="272"/>
      <c r="C78" s="222"/>
      <c r="D78" s="228"/>
      <c r="E78" s="228"/>
      <c r="F78" s="228"/>
      <c r="G78" s="181"/>
      <c r="H78" s="191" t="str">
        <f t="shared" ref="H78" si="1">IF(D78="","",F78*G78)</f>
        <v/>
      </c>
      <c r="I78" s="32"/>
    </row>
    <row r="79" spans="2:9" s="22" customFormat="1" ht="24.95" customHeight="1" x14ac:dyDescent="0.2">
      <c r="B79" s="276" t="str">
        <f>$B$10</f>
        <v>C8.1</v>
      </c>
      <c r="C79" s="240" t="s">
        <v>655</v>
      </c>
      <c r="D79" s="241"/>
      <c r="E79" s="241"/>
      <c r="F79" s="242"/>
      <c r="G79" s="454"/>
      <c r="H79" s="455">
        <f>SUM(H9:H78)</f>
        <v>0</v>
      </c>
      <c r="I79" s="26"/>
    </row>
  </sheetData>
  <mergeCells count="4">
    <mergeCell ref="F1:H1"/>
    <mergeCell ref="B5:G7"/>
    <mergeCell ref="H4:H7"/>
    <mergeCell ref="B4:G4"/>
  </mergeCells>
  <phoneticPr fontId="13"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D430-5BD9-441B-944E-6ECD97674603}">
  <sheetPr>
    <tabColor rgb="FFFF0000"/>
  </sheetPr>
  <dimension ref="B1:I72"/>
  <sheetViews>
    <sheetView topLeftCell="A31" zoomScale="70" zoomScaleNormal="70" zoomScaleSheetLayoutView="85" zoomScalePageLayoutView="125" workbookViewId="0">
      <selection activeCell="G38" sqref="G38:G45"/>
    </sheetView>
  </sheetViews>
  <sheetFormatPr defaultColWidth="6.85546875" defaultRowHeight="12.75" x14ac:dyDescent="0.2"/>
  <cols>
    <col min="1" max="1" width="0.85546875" style="58" customWidth="1"/>
    <col min="2" max="2" width="11.7109375" style="309" customWidth="1"/>
    <col min="3" max="3" width="45.7109375" style="319" customWidth="1"/>
    <col min="4" max="4" width="13.7109375" style="311" customWidth="1"/>
    <col min="5" max="5" width="5.7109375" style="311" customWidth="1"/>
    <col min="6" max="6" width="15.7109375" style="311" customWidth="1"/>
    <col min="7" max="7" width="15.7109375" style="58" customWidth="1"/>
    <col min="8" max="8" width="15.7109375" style="59" customWidth="1"/>
    <col min="9" max="9" width="0.85546875" style="59" customWidth="1"/>
    <col min="10" max="16384" width="6.85546875" style="58"/>
  </cols>
  <sheetData>
    <row r="1" spans="2:9" x14ac:dyDescent="0.2">
      <c r="B1" s="277" t="str">
        <f>Client1</f>
        <v>Province of KwaZulu-Natal</v>
      </c>
      <c r="F1" s="506" t="str">
        <f>"Contract No. "&amp;ContractNo</f>
        <v>Contract No. ZNQ4198/436/4431/2020</v>
      </c>
      <c r="G1" s="506"/>
      <c r="H1" s="506"/>
    </row>
    <row r="2" spans="2:9" x14ac:dyDescent="0.2">
      <c r="B2" s="378" t="str">
        <f>Client2</f>
        <v>Department of Transport</v>
      </c>
      <c r="G2" s="342"/>
      <c r="H2" s="343"/>
    </row>
    <row r="3" spans="2:9" x14ac:dyDescent="0.2">
      <c r="B3" s="294"/>
      <c r="C3" s="294"/>
      <c r="D3" s="379"/>
      <c r="E3" s="379"/>
      <c r="F3" s="379"/>
      <c r="G3" s="344"/>
      <c r="H3" s="345"/>
    </row>
    <row r="4" spans="2:9" x14ac:dyDescent="0.2">
      <c r="B4" s="500" t="s">
        <v>1054</v>
      </c>
      <c r="C4" s="501"/>
      <c r="D4" s="501"/>
      <c r="E4" s="501"/>
      <c r="F4" s="501"/>
      <c r="G4" s="501"/>
      <c r="H4" s="497" t="str">
        <f>"CHAPTER "&amp;B10</f>
        <v>CHAPTER C9.1</v>
      </c>
      <c r="I4" s="131"/>
    </row>
    <row r="5" spans="2:9" ht="7.5" customHeight="1" x14ac:dyDescent="0.2">
      <c r="B5" s="528" t="str">
        <f>Information!C6</f>
        <v>UPGRADE TO KWAMAGODA (NKUKHU) RIVER BRIDGE 2002 OVER KWAMAGODA RIVER ON DISTRTICT ROAD D59 KM 0.108 IN THE PITERMARITZBURG REGION</v>
      </c>
      <c r="C5" s="529"/>
      <c r="D5" s="529"/>
      <c r="E5" s="529"/>
      <c r="F5" s="529"/>
      <c r="G5" s="529"/>
      <c r="H5" s="498"/>
      <c r="I5" s="127"/>
    </row>
    <row r="6" spans="2:9" ht="12.75" customHeight="1" x14ac:dyDescent="0.2">
      <c r="B6" s="493"/>
      <c r="C6" s="529"/>
      <c r="D6" s="529"/>
      <c r="E6" s="529"/>
      <c r="F6" s="529"/>
      <c r="G6" s="529"/>
      <c r="H6" s="498"/>
      <c r="I6" s="127"/>
    </row>
    <row r="7" spans="2:9" ht="7.5" customHeight="1" x14ac:dyDescent="0.2">
      <c r="B7" s="495"/>
      <c r="C7" s="496"/>
      <c r="D7" s="496"/>
      <c r="E7" s="496"/>
      <c r="F7" s="496"/>
      <c r="G7" s="496"/>
      <c r="H7" s="499"/>
      <c r="I7" s="127"/>
    </row>
    <row r="8" spans="2:9" s="7" customFormat="1" ht="24.95" customHeight="1" x14ac:dyDescent="0.2">
      <c r="B8" s="263" t="s">
        <v>0</v>
      </c>
      <c r="C8" s="220" t="s">
        <v>1</v>
      </c>
      <c r="D8" s="220" t="s">
        <v>2</v>
      </c>
      <c r="E8" s="220" t="s">
        <v>9</v>
      </c>
      <c r="F8" s="220" t="s">
        <v>3</v>
      </c>
      <c r="G8" s="9" t="s">
        <v>4</v>
      </c>
      <c r="H8" s="9" t="s">
        <v>5</v>
      </c>
      <c r="I8" s="125"/>
    </row>
    <row r="9" spans="2:9" x14ac:dyDescent="0.2">
      <c r="B9" s="346"/>
      <c r="C9" s="347"/>
      <c r="D9" s="186"/>
      <c r="E9" s="186"/>
      <c r="F9" s="186"/>
      <c r="G9" s="192"/>
      <c r="H9" s="191" t="str">
        <f>IF(D9="","",F9*G9)</f>
        <v/>
      </c>
      <c r="I9" s="16"/>
    </row>
    <row r="10" spans="2:9" x14ac:dyDescent="0.2">
      <c r="B10" s="226" t="s">
        <v>744</v>
      </c>
      <c r="C10" s="227" t="s">
        <v>745</v>
      </c>
      <c r="D10" s="306"/>
      <c r="E10" s="306"/>
      <c r="F10" s="306"/>
      <c r="G10" s="193"/>
      <c r="H10" s="191" t="str">
        <f t="shared" ref="H10:H27" si="0">IF(D10="","",F10*G10)</f>
        <v/>
      </c>
      <c r="I10" s="32"/>
    </row>
    <row r="11" spans="2:9" x14ac:dyDescent="0.2">
      <c r="B11" s="316"/>
      <c r="C11" s="347"/>
      <c r="D11" s="306"/>
      <c r="E11" s="306"/>
      <c r="F11" s="306"/>
      <c r="G11" s="193"/>
      <c r="H11" s="191" t="str">
        <f t="shared" si="0"/>
        <v/>
      </c>
      <c r="I11" s="32"/>
    </row>
    <row r="12" spans="2:9" x14ac:dyDescent="0.2">
      <c r="B12" s="226" t="s">
        <v>746</v>
      </c>
      <c r="C12" s="227" t="s">
        <v>747</v>
      </c>
      <c r="D12" s="306"/>
      <c r="E12" s="306"/>
      <c r="F12" s="306"/>
      <c r="G12" s="193"/>
      <c r="H12" s="191" t="str">
        <f t="shared" si="0"/>
        <v/>
      </c>
      <c r="I12" s="32"/>
    </row>
    <row r="13" spans="2:9" x14ac:dyDescent="0.2">
      <c r="B13" s="316"/>
      <c r="C13" s="347"/>
      <c r="D13" s="306"/>
      <c r="E13" s="306"/>
      <c r="F13" s="306"/>
      <c r="G13" s="193"/>
      <c r="H13" s="191" t="str">
        <f t="shared" si="0"/>
        <v/>
      </c>
      <c r="I13" s="32"/>
    </row>
    <row r="14" spans="2:9" x14ac:dyDescent="0.2">
      <c r="B14" s="316" t="s">
        <v>746</v>
      </c>
      <c r="C14" s="347" t="s">
        <v>748</v>
      </c>
      <c r="D14" s="306"/>
      <c r="E14" s="306"/>
      <c r="F14" s="187"/>
      <c r="G14" s="178"/>
      <c r="H14" s="191" t="str">
        <f t="shared" si="0"/>
        <v/>
      </c>
      <c r="I14" s="33"/>
    </row>
    <row r="15" spans="2:9" x14ac:dyDescent="0.2">
      <c r="B15" s="316"/>
      <c r="C15" s="347"/>
      <c r="D15" s="306"/>
      <c r="E15" s="306"/>
      <c r="F15" s="187"/>
      <c r="G15" s="178"/>
      <c r="H15" s="191" t="str">
        <f t="shared" si="0"/>
        <v/>
      </c>
      <c r="I15" s="33"/>
    </row>
    <row r="16" spans="2:9" x14ac:dyDescent="0.2">
      <c r="B16" s="316" t="s">
        <v>54</v>
      </c>
      <c r="C16" s="347" t="s">
        <v>772</v>
      </c>
      <c r="D16" s="306" t="s">
        <v>12</v>
      </c>
      <c r="E16" s="306"/>
      <c r="F16" s="187">
        <v>1</v>
      </c>
      <c r="G16" s="178"/>
      <c r="H16" s="191">
        <f t="shared" si="0"/>
        <v>0</v>
      </c>
      <c r="I16" s="33"/>
    </row>
    <row r="17" spans="2:9" x14ac:dyDescent="0.2">
      <c r="B17" s="316"/>
      <c r="C17" s="347"/>
      <c r="D17" s="306"/>
      <c r="E17" s="306"/>
      <c r="F17" s="187"/>
      <c r="G17" s="178"/>
      <c r="H17" s="191" t="str">
        <f t="shared" si="0"/>
        <v/>
      </c>
      <c r="I17" s="33"/>
    </row>
    <row r="18" spans="2:9" s="45" customFormat="1" x14ac:dyDescent="0.2">
      <c r="B18" s="316" t="s">
        <v>749</v>
      </c>
      <c r="C18" s="347" t="s">
        <v>750</v>
      </c>
      <c r="D18" s="186"/>
      <c r="E18" s="186"/>
      <c r="F18" s="187"/>
      <c r="G18" s="178"/>
      <c r="H18" s="191" t="str">
        <f t="shared" si="0"/>
        <v/>
      </c>
      <c r="I18" s="16"/>
    </row>
    <row r="19" spans="2:9" x14ac:dyDescent="0.2">
      <c r="B19" s="316"/>
      <c r="C19" s="347"/>
      <c r="D19" s="306"/>
      <c r="E19" s="306"/>
      <c r="F19" s="187"/>
      <c r="G19" s="178"/>
      <c r="H19" s="191" t="str">
        <f t="shared" si="0"/>
        <v/>
      </c>
      <c r="I19" s="33"/>
    </row>
    <row r="20" spans="2:9" ht="25.5" x14ac:dyDescent="0.2">
      <c r="B20" s="316" t="s">
        <v>751</v>
      </c>
      <c r="C20" s="347" t="s">
        <v>773</v>
      </c>
      <c r="D20" s="306" t="s">
        <v>86</v>
      </c>
      <c r="E20" s="306"/>
      <c r="F20" s="187">
        <v>350</v>
      </c>
      <c r="G20" s="178"/>
      <c r="H20" s="178">
        <f t="shared" si="0"/>
        <v>0</v>
      </c>
      <c r="I20" s="33"/>
    </row>
    <row r="21" spans="2:9" x14ac:dyDescent="0.2">
      <c r="B21" s="316"/>
      <c r="C21" s="347"/>
      <c r="D21" s="306"/>
      <c r="E21" s="306"/>
      <c r="F21" s="187"/>
      <c r="G21" s="178"/>
      <c r="H21" s="191" t="str">
        <f t="shared" si="0"/>
        <v/>
      </c>
      <c r="I21" s="33"/>
    </row>
    <row r="22" spans="2:9" ht="25.5" x14ac:dyDescent="0.2">
      <c r="B22" s="316" t="s">
        <v>752</v>
      </c>
      <c r="C22" s="347" t="s">
        <v>753</v>
      </c>
      <c r="D22" s="306" t="s">
        <v>86</v>
      </c>
      <c r="E22" s="306"/>
      <c r="F22" s="187">
        <v>350</v>
      </c>
      <c r="G22" s="178"/>
      <c r="H22" s="178">
        <f t="shared" si="0"/>
        <v>0</v>
      </c>
      <c r="I22" s="32"/>
    </row>
    <row r="23" spans="2:9" x14ac:dyDescent="0.2">
      <c r="B23" s="316"/>
      <c r="C23" s="347"/>
      <c r="D23" s="306"/>
      <c r="E23" s="306"/>
      <c r="F23" s="187"/>
      <c r="G23" s="178"/>
      <c r="H23" s="191" t="str">
        <f t="shared" si="0"/>
        <v/>
      </c>
      <c r="I23" s="32"/>
    </row>
    <row r="24" spans="2:9" x14ac:dyDescent="0.2">
      <c r="B24" s="316" t="s">
        <v>754</v>
      </c>
      <c r="C24" s="347" t="s">
        <v>755</v>
      </c>
      <c r="D24" s="306"/>
      <c r="E24" s="306"/>
      <c r="F24" s="187"/>
      <c r="G24" s="178"/>
      <c r="H24" s="191" t="str">
        <f t="shared" si="0"/>
        <v/>
      </c>
      <c r="I24" s="32"/>
    </row>
    <row r="25" spans="2:9" x14ac:dyDescent="0.2">
      <c r="B25" s="316"/>
      <c r="C25" s="347"/>
      <c r="D25" s="306"/>
      <c r="E25" s="306"/>
      <c r="F25" s="187"/>
      <c r="G25" s="178"/>
      <c r="H25" s="191" t="str">
        <f t="shared" si="0"/>
        <v/>
      </c>
      <c r="I25" s="32"/>
    </row>
    <row r="26" spans="2:9" ht="25.5" x14ac:dyDescent="0.2">
      <c r="B26" s="316" t="s">
        <v>756</v>
      </c>
      <c r="C26" s="347" t="s">
        <v>757</v>
      </c>
      <c r="D26" s="186" t="s">
        <v>411</v>
      </c>
      <c r="E26" s="306"/>
      <c r="F26" s="306">
        <v>905</v>
      </c>
      <c r="G26" s="178"/>
      <c r="H26" s="178">
        <f t="shared" si="0"/>
        <v>0</v>
      </c>
      <c r="I26" s="32"/>
    </row>
    <row r="27" spans="2:9" x14ac:dyDescent="0.2">
      <c r="B27" s="316"/>
      <c r="C27" s="347"/>
      <c r="D27" s="306"/>
      <c r="E27" s="306"/>
      <c r="F27" s="306"/>
      <c r="G27" s="178"/>
      <c r="H27" s="191" t="str">
        <f t="shared" si="0"/>
        <v/>
      </c>
      <c r="I27" s="32"/>
    </row>
    <row r="28" spans="2:9" x14ac:dyDescent="0.2">
      <c r="B28" s="316" t="s">
        <v>759</v>
      </c>
      <c r="C28" s="347" t="s">
        <v>760</v>
      </c>
      <c r="D28" s="306"/>
      <c r="E28" s="306"/>
      <c r="F28" s="306"/>
      <c r="G28" s="178"/>
      <c r="H28" s="178"/>
      <c r="I28" s="32"/>
    </row>
    <row r="29" spans="2:9" x14ac:dyDescent="0.2">
      <c r="B29" s="316"/>
      <c r="C29" s="347"/>
      <c r="D29" s="306"/>
      <c r="E29" s="306"/>
      <c r="F29" s="306"/>
      <c r="G29" s="178"/>
      <c r="H29" s="178"/>
      <c r="I29" s="32"/>
    </row>
    <row r="30" spans="2:9" x14ac:dyDescent="0.2">
      <c r="B30" s="316" t="s">
        <v>761</v>
      </c>
      <c r="C30" s="347" t="s">
        <v>758</v>
      </c>
      <c r="D30" s="306"/>
      <c r="E30" s="306"/>
      <c r="F30" s="306"/>
      <c r="G30" s="178"/>
      <c r="H30" s="178"/>
      <c r="I30" s="32"/>
    </row>
    <row r="31" spans="2:9" x14ac:dyDescent="0.2">
      <c r="B31" s="316"/>
      <c r="C31" s="347"/>
      <c r="D31" s="306"/>
      <c r="E31" s="306"/>
      <c r="F31" s="306"/>
      <c r="G31" s="178"/>
      <c r="H31" s="178"/>
      <c r="I31" s="32"/>
    </row>
    <row r="32" spans="2:9" ht="25.5" x14ac:dyDescent="0.2">
      <c r="B32" s="316" t="s">
        <v>59</v>
      </c>
      <c r="C32" s="347" t="s">
        <v>866</v>
      </c>
      <c r="D32" s="306" t="s">
        <v>86</v>
      </c>
      <c r="E32" s="306"/>
      <c r="F32" s="306">
        <v>3150</v>
      </c>
      <c r="G32" s="178"/>
      <c r="H32" s="178">
        <f t="shared" ref="H32" si="1">IF(D32="","",F32*G32)</f>
        <v>0</v>
      </c>
      <c r="I32" s="32"/>
    </row>
    <row r="33" spans="2:9" x14ac:dyDescent="0.2">
      <c r="B33" s="316"/>
      <c r="C33" s="347"/>
      <c r="D33" s="306"/>
      <c r="E33" s="306"/>
      <c r="F33" s="306"/>
      <c r="G33" s="179"/>
      <c r="H33" s="178"/>
      <c r="I33" s="32"/>
    </row>
    <row r="34" spans="2:9" ht="51" x14ac:dyDescent="0.2">
      <c r="B34" s="316" t="s">
        <v>762</v>
      </c>
      <c r="C34" s="347" t="s">
        <v>763</v>
      </c>
      <c r="D34" s="306" t="s">
        <v>7</v>
      </c>
      <c r="E34" s="306"/>
      <c r="F34" s="306">
        <v>10</v>
      </c>
      <c r="G34" s="178"/>
      <c r="H34" s="178">
        <f t="shared" ref="H34" si="2">IF(D34="","",F34*G34)</f>
        <v>0</v>
      </c>
      <c r="I34" s="32"/>
    </row>
    <row r="35" spans="2:9" x14ac:dyDescent="0.2">
      <c r="B35" s="316"/>
      <c r="C35" s="347"/>
      <c r="D35" s="306"/>
      <c r="E35" s="306"/>
      <c r="F35" s="306"/>
      <c r="G35" s="178"/>
      <c r="H35" s="178"/>
      <c r="I35" s="32"/>
    </row>
    <row r="36" spans="2:9" x14ac:dyDescent="0.2">
      <c r="B36" s="316" t="s">
        <v>764</v>
      </c>
      <c r="C36" s="347" t="s">
        <v>765</v>
      </c>
      <c r="D36" s="306"/>
      <c r="E36" s="306"/>
      <c r="F36" s="306"/>
      <c r="G36" s="178"/>
      <c r="H36" s="178"/>
      <c r="I36" s="32"/>
    </row>
    <row r="37" spans="2:9" x14ac:dyDescent="0.2">
      <c r="B37" s="316"/>
      <c r="C37" s="347"/>
      <c r="D37" s="306"/>
      <c r="E37" s="306"/>
      <c r="F37" s="306"/>
      <c r="G37" s="178"/>
      <c r="H37" s="178"/>
      <c r="I37" s="32"/>
    </row>
    <row r="38" spans="2:9" ht="38.25" x14ac:dyDescent="0.2">
      <c r="B38" s="316" t="s">
        <v>766</v>
      </c>
      <c r="C38" s="347" t="s">
        <v>767</v>
      </c>
      <c r="D38" s="306" t="s">
        <v>7</v>
      </c>
      <c r="E38" s="306"/>
      <c r="F38" s="306">
        <v>30</v>
      </c>
      <c r="G38" s="178"/>
      <c r="H38" s="178">
        <f t="shared" ref="H38" si="3">IF(D38="","",F38*G38)</f>
        <v>0</v>
      </c>
      <c r="I38" s="32"/>
    </row>
    <row r="39" spans="2:9" x14ac:dyDescent="0.2">
      <c r="B39" s="316"/>
      <c r="C39" s="347"/>
      <c r="D39" s="306"/>
      <c r="E39" s="306"/>
      <c r="F39" s="306"/>
      <c r="G39" s="178"/>
      <c r="H39" s="178"/>
      <c r="I39" s="32"/>
    </row>
    <row r="40" spans="2:9" x14ac:dyDescent="0.2">
      <c r="B40" s="316" t="s">
        <v>768</v>
      </c>
      <c r="C40" s="347" t="s">
        <v>769</v>
      </c>
      <c r="D40" s="306"/>
      <c r="E40" s="306"/>
      <c r="F40" s="306"/>
      <c r="G40" s="178"/>
      <c r="H40" s="191" t="str">
        <f t="shared" ref="H40:H42" si="4">IF(D40="","",F40*G40)</f>
        <v/>
      </c>
      <c r="I40" s="32"/>
    </row>
    <row r="41" spans="2:9" x14ac:dyDescent="0.2">
      <c r="B41" s="316"/>
      <c r="C41" s="347"/>
      <c r="D41" s="306"/>
      <c r="E41" s="306"/>
      <c r="F41" s="306"/>
      <c r="G41" s="178"/>
      <c r="H41" s="191" t="str">
        <f t="shared" si="4"/>
        <v/>
      </c>
      <c r="I41" s="32"/>
    </row>
    <row r="42" spans="2:9" x14ac:dyDescent="0.2">
      <c r="B42" s="316" t="s">
        <v>770</v>
      </c>
      <c r="C42" s="347" t="s">
        <v>771</v>
      </c>
      <c r="D42" s="306" t="s">
        <v>49</v>
      </c>
      <c r="E42" s="306"/>
      <c r="F42" s="306">
        <v>6</v>
      </c>
      <c r="G42" s="178"/>
      <c r="H42" s="191">
        <f t="shared" si="4"/>
        <v>0</v>
      </c>
      <c r="I42" s="32"/>
    </row>
    <row r="43" spans="2:9" x14ac:dyDescent="0.2">
      <c r="B43" s="316"/>
      <c r="C43" s="347"/>
      <c r="D43" s="306"/>
      <c r="E43" s="306"/>
      <c r="F43" s="306"/>
      <c r="G43" s="178"/>
      <c r="H43" s="178"/>
      <c r="I43" s="32"/>
    </row>
    <row r="44" spans="2:9" x14ac:dyDescent="0.2">
      <c r="B44" s="316"/>
      <c r="C44" s="347"/>
      <c r="D44" s="306"/>
      <c r="E44" s="306"/>
      <c r="F44" s="306"/>
      <c r="G44" s="178"/>
      <c r="H44" s="178"/>
      <c r="I44" s="32"/>
    </row>
    <row r="45" spans="2:9" x14ac:dyDescent="0.2">
      <c r="B45" s="316"/>
      <c r="C45" s="347"/>
      <c r="D45" s="306"/>
      <c r="E45" s="306"/>
      <c r="F45" s="306"/>
      <c r="G45" s="178"/>
      <c r="H45" s="178"/>
      <c r="I45" s="32"/>
    </row>
    <row r="46" spans="2:9" x14ac:dyDescent="0.2">
      <c r="B46" s="316"/>
      <c r="C46" s="347"/>
      <c r="D46" s="306"/>
      <c r="E46" s="306"/>
      <c r="F46" s="306"/>
      <c r="G46" s="178"/>
      <c r="H46" s="178"/>
      <c r="I46" s="32"/>
    </row>
    <row r="47" spans="2:9" x14ac:dyDescent="0.2">
      <c r="B47" s="316"/>
      <c r="C47" s="347"/>
      <c r="D47" s="306"/>
      <c r="E47" s="306"/>
      <c r="F47" s="306"/>
      <c r="G47" s="178"/>
      <c r="H47" s="178"/>
      <c r="I47" s="32"/>
    </row>
    <row r="48" spans="2:9" x14ac:dyDescent="0.2">
      <c r="B48" s="316"/>
      <c r="C48" s="347"/>
      <c r="D48" s="306"/>
      <c r="E48" s="306"/>
      <c r="F48" s="306"/>
      <c r="G48" s="178"/>
      <c r="H48" s="178"/>
      <c r="I48" s="32"/>
    </row>
    <row r="49" spans="2:9" x14ac:dyDescent="0.2">
      <c r="B49" s="316"/>
      <c r="C49" s="347"/>
      <c r="D49" s="306"/>
      <c r="E49" s="306"/>
      <c r="F49" s="306"/>
      <c r="G49" s="178"/>
      <c r="H49" s="178"/>
      <c r="I49" s="32"/>
    </row>
    <row r="50" spans="2:9" x14ac:dyDescent="0.2">
      <c r="B50" s="316"/>
      <c r="C50" s="347"/>
      <c r="D50" s="306"/>
      <c r="E50" s="306"/>
      <c r="F50" s="306"/>
      <c r="G50" s="178"/>
      <c r="H50" s="178"/>
      <c r="I50" s="32"/>
    </row>
    <row r="51" spans="2:9" x14ac:dyDescent="0.2">
      <c r="B51" s="316"/>
      <c r="C51" s="347"/>
      <c r="D51" s="306"/>
      <c r="E51" s="306"/>
      <c r="F51" s="306"/>
      <c r="G51" s="178"/>
      <c r="H51" s="178"/>
      <c r="I51" s="32"/>
    </row>
    <row r="52" spans="2:9" x14ac:dyDescent="0.2">
      <c r="B52" s="316"/>
      <c r="C52" s="347"/>
      <c r="D52" s="306"/>
      <c r="E52" s="306"/>
      <c r="F52" s="306"/>
      <c r="G52" s="178"/>
      <c r="H52" s="178"/>
      <c r="I52" s="32"/>
    </row>
    <row r="53" spans="2:9" x14ac:dyDescent="0.2">
      <c r="B53" s="316"/>
      <c r="C53" s="347"/>
      <c r="D53" s="306"/>
      <c r="E53" s="306"/>
      <c r="F53" s="306"/>
      <c r="G53" s="178"/>
      <c r="H53" s="178"/>
      <c r="I53" s="32"/>
    </row>
    <row r="54" spans="2:9" x14ac:dyDescent="0.2">
      <c r="B54" s="316"/>
      <c r="C54" s="347"/>
      <c r="D54" s="306"/>
      <c r="E54" s="306"/>
      <c r="F54" s="306"/>
      <c r="G54" s="178"/>
      <c r="H54" s="178"/>
      <c r="I54" s="32"/>
    </row>
    <row r="55" spans="2:9" x14ac:dyDescent="0.2">
      <c r="B55" s="316"/>
      <c r="C55" s="347"/>
      <c r="D55" s="306"/>
      <c r="E55" s="306"/>
      <c r="F55" s="306"/>
      <c r="G55" s="178"/>
      <c r="H55" s="178"/>
      <c r="I55" s="32"/>
    </row>
    <row r="56" spans="2:9" x14ac:dyDescent="0.2">
      <c r="B56" s="316"/>
      <c r="C56" s="347"/>
      <c r="D56" s="306"/>
      <c r="E56" s="306"/>
      <c r="F56" s="306"/>
      <c r="G56" s="178"/>
      <c r="H56" s="178"/>
      <c r="I56" s="32"/>
    </row>
    <row r="57" spans="2:9" x14ac:dyDescent="0.2">
      <c r="B57" s="316"/>
      <c r="C57" s="347"/>
      <c r="D57" s="306"/>
      <c r="E57" s="306"/>
      <c r="F57" s="306"/>
      <c r="G57" s="178"/>
      <c r="H57" s="178"/>
      <c r="I57" s="32"/>
    </row>
    <row r="58" spans="2:9" x14ac:dyDescent="0.2">
      <c r="B58" s="316"/>
      <c r="C58" s="347"/>
      <c r="D58" s="306"/>
      <c r="E58" s="306"/>
      <c r="F58" s="306"/>
      <c r="G58" s="178"/>
      <c r="H58" s="178"/>
      <c r="I58" s="32"/>
    </row>
    <row r="59" spans="2:9" x14ac:dyDescent="0.2">
      <c r="B59" s="316"/>
      <c r="C59" s="347"/>
      <c r="D59" s="306"/>
      <c r="E59" s="306"/>
      <c r="F59" s="306"/>
      <c r="G59" s="178"/>
      <c r="H59" s="178"/>
      <c r="I59" s="32"/>
    </row>
    <row r="60" spans="2:9" x14ac:dyDescent="0.2">
      <c r="B60" s="316"/>
      <c r="C60" s="347"/>
      <c r="D60" s="306"/>
      <c r="E60" s="306"/>
      <c r="F60" s="306"/>
      <c r="G60" s="178"/>
      <c r="H60" s="178"/>
      <c r="I60" s="32"/>
    </row>
    <row r="61" spans="2:9" x14ac:dyDescent="0.2">
      <c r="B61" s="316"/>
      <c r="C61" s="347"/>
      <c r="D61" s="306"/>
      <c r="E61" s="306"/>
      <c r="F61" s="306"/>
      <c r="G61" s="178"/>
      <c r="H61" s="178"/>
      <c r="I61" s="32"/>
    </row>
    <row r="62" spans="2:9" x14ac:dyDescent="0.2">
      <c r="B62" s="316"/>
      <c r="C62" s="347"/>
      <c r="D62" s="306"/>
      <c r="E62" s="306"/>
      <c r="F62" s="306"/>
      <c r="G62" s="178"/>
      <c r="H62" s="178"/>
      <c r="I62" s="32"/>
    </row>
    <row r="63" spans="2:9" x14ac:dyDescent="0.2">
      <c r="B63" s="316"/>
      <c r="C63" s="347"/>
      <c r="D63" s="306"/>
      <c r="E63" s="306"/>
      <c r="F63" s="306"/>
      <c r="G63" s="181"/>
      <c r="H63" s="191"/>
      <c r="I63" s="32"/>
    </row>
    <row r="64" spans="2:9" x14ac:dyDescent="0.2">
      <c r="B64" s="316"/>
      <c r="C64" s="347"/>
      <c r="D64" s="306"/>
      <c r="E64" s="306"/>
      <c r="F64" s="306"/>
      <c r="G64" s="181"/>
      <c r="H64" s="178"/>
      <c r="I64" s="32"/>
    </row>
    <row r="65" spans="2:9" x14ac:dyDescent="0.2">
      <c r="B65" s="316"/>
      <c r="C65" s="347"/>
      <c r="D65" s="306"/>
      <c r="E65" s="306"/>
      <c r="F65" s="306"/>
      <c r="G65" s="181"/>
      <c r="H65" s="191"/>
      <c r="I65" s="32"/>
    </row>
    <row r="66" spans="2:9" x14ac:dyDescent="0.2">
      <c r="B66" s="316"/>
      <c r="C66" s="347"/>
      <c r="D66" s="306"/>
      <c r="E66" s="306"/>
      <c r="F66" s="306"/>
      <c r="G66" s="181"/>
      <c r="H66" s="191"/>
      <c r="I66" s="32"/>
    </row>
    <row r="67" spans="2:9" x14ac:dyDescent="0.2">
      <c r="B67" s="316"/>
      <c r="C67" s="347"/>
      <c r="D67" s="306"/>
      <c r="E67" s="306"/>
      <c r="F67" s="306"/>
      <c r="G67" s="181"/>
      <c r="H67" s="191"/>
      <c r="I67" s="32"/>
    </row>
    <row r="68" spans="2:9" x14ac:dyDescent="0.2">
      <c r="B68" s="316"/>
      <c r="C68" s="347"/>
      <c r="D68" s="306"/>
      <c r="E68" s="306"/>
      <c r="F68" s="306"/>
      <c r="G68" s="181"/>
      <c r="H68" s="191"/>
      <c r="I68" s="32"/>
    </row>
    <row r="69" spans="2:9" x14ac:dyDescent="0.2">
      <c r="B69" s="316"/>
      <c r="C69" s="347"/>
      <c r="D69" s="306"/>
      <c r="E69" s="306"/>
      <c r="F69" s="306"/>
      <c r="G69" s="181"/>
      <c r="H69" s="191"/>
      <c r="I69" s="32"/>
    </row>
    <row r="70" spans="2:9" x14ac:dyDescent="0.2">
      <c r="B70" s="316"/>
      <c r="C70" s="347"/>
      <c r="D70" s="306"/>
      <c r="E70" s="306"/>
      <c r="F70" s="306"/>
      <c r="G70" s="181"/>
      <c r="H70" s="191"/>
      <c r="I70" s="32"/>
    </row>
    <row r="71" spans="2:9" x14ac:dyDescent="0.2">
      <c r="B71" s="316"/>
      <c r="C71" s="347"/>
      <c r="D71" s="306"/>
      <c r="E71" s="306"/>
      <c r="F71" s="306"/>
      <c r="G71" s="181"/>
      <c r="H71" s="191"/>
      <c r="I71" s="32"/>
    </row>
    <row r="72" spans="2:9" s="22" customFormat="1" ht="19.5" customHeight="1" x14ac:dyDescent="0.2">
      <c r="B72" s="285" t="str">
        <f>$B$10</f>
        <v>C9.1</v>
      </c>
      <c r="C72" s="240" t="s">
        <v>655</v>
      </c>
      <c r="D72" s="241"/>
      <c r="E72" s="241"/>
      <c r="F72" s="242"/>
      <c r="G72" s="454"/>
      <c r="H72" s="455">
        <f>SUM(H9:H71)</f>
        <v>0</v>
      </c>
      <c r="I72" s="26"/>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5" firstPageNumber="31" orientation="portrait" cellComments="asDisplayed" useFirstPageNumber="1" r:id="rId1"/>
  <headerFooter>
    <oddHeader xml:space="preserve">&amp;R&amp;"Arial,Bold Italic"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31583-D943-488E-A806-8C48B7F75566}">
  <sheetPr codeName="Sheet81">
    <tabColor rgb="FFFF0000"/>
  </sheetPr>
  <dimension ref="B1:I77"/>
  <sheetViews>
    <sheetView zoomScale="85" zoomScaleNormal="85" zoomScaleSheetLayoutView="90" zoomScalePageLayoutView="125" workbookViewId="0">
      <pane xSplit="5" ySplit="1" topLeftCell="F55" activePane="bottomRight" state="frozen"/>
      <selection activeCell="H25" sqref="H25"/>
      <selection pane="topRight" activeCell="H25" sqref="H25"/>
      <selection pane="bottomLeft" activeCell="H25" sqref="H25"/>
      <selection pane="bottomRight" activeCell="G18" sqref="G18"/>
    </sheetView>
  </sheetViews>
  <sheetFormatPr defaultColWidth="8.85546875" defaultRowHeight="12.75" x14ac:dyDescent="0.2"/>
  <cols>
    <col min="1" max="1" width="0.85546875" style="1" customWidth="1"/>
    <col min="2" max="2" width="11.7109375" style="267" customWidth="1"/>
    <col min="3" max="3" width="45.7109375" style="247" customWidth="1"/>
    <col min="4" max="4" width="13.7109375" style="248" customWidth="1"/>
    <col min="5" max="5" width="5.7109375" style="248" hidden="1" customWidth="1"/>
    <col min="6" max="6" width="15.7109375" style="248" customWidth="1"/>
    <col min="7" max="7" width="15.7109375" style="1" customWidth="1"/>
    <col min="8" max="8" width="15.7109375" style="4" customWidth="1"/>
    <col min="9" max="9" width="0.85546875" style="4" customWidth="1"/>
    <col min="10" max="16384" width="8.85546875" style="1"/>
  </cols>
  <sheetData>
    <row r="1" spans="2:9" x14ac:dyDescent="0.2">
      <c r="B1" s="277" t="str">
        <f>Client1</f>
        <v>Province of KwaZulu-Natal</v>
      </c>
      <c r="F1" s="506" t="str">
        <f>"Contract No. "&amp;ContractNo</f>
        <v>Contract No. ZNB1250/00000/00/PMC/INF/21/T</v>
      </c>
      <c r="G1" s="506"/>
      <c r="H1" s="506"/>
    </row>
    <row r="2" spans="2:9" x14ac:dyDescent="0.2">
      <c r="B2" s="378" t="str">
        <f>Client2</f>
        <v>Department of Transport</v>
      </c>
      <c r="G2" s="249"/>
      <c r="H2" s="250"/>
    </row>
    <row r="3" spans="2:9" x14ac:dyDescent="0.2">
      <c r="B3" s="247"/>
      <c r="G3" s="249"/>
      <c r="H3" s="250"/>
    </row>
    <row r="4" spans="2:9" ht="12.75" customHeight="1" x14ac:dyDescent="0.2">
      <c r="B4" s="500" t="s">
        <v>1054</v>
      </c>
      <c r="C4" s="501"/>
      <c r="D4" s="501"/>
      <c r="E4" s="501"/>
      <c r="F4" s="501"/>
      <c r="G4" s="501"/>
      <c r="H4" s="507" t="str">
        <f>"CHAPTER "&amp;B10</f>
        <v>CHAPTER C11.1</v>
      </c>
      <c r="I4" s="113"/>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508"/>
      <c r="I5" s="115"/>
    </row>
    <row r="6" spans="2:9" ht="12.75" customHeight="1" x14ac:dyDescent="0.2">
      <c r="B6" s="493"/>
      <c r="C6" s="494"/>
      <c r="D6" s="494"/>
      <c r="E6" s="494"/>
      <c r="F6" s="494"/>
      <c r="G6" s="494"/>
      <c r="H6" s="508"/>
      <c r="I6" s="115"/>
    </row>
    <row r="7" spans="2:9" s="7" customFormat="1" ht="7.5" customHeight="1" x14ac:dyDescent="0.2">
      <c r="B7" s="495"/>
      <c r="C7" s="496"/>
      <c r="D7" s="496"/>
      <c r="E7" s="496"/>
      <c r="F7" s="496"/>
      <c r="G7" s="496"/>
      <c r="H7" s="509"/>
      <c r="I7" s="114"/>
    </row>
    <row r="8" spans="2:9" s="7" customFormat="1" ht="24.95" customHeight="1" x14ac:dyDescent="0.2">
      <c r="B8" s="263" t="s">
        <v>0</v>
      </c>
      <c r="C8" s="220" t="s">
        <v>1</v>
      </c>
      <c r="D8" s="220" t="s">
        <v>2</v>
      </c>
      <c r="E8" s="220" t="s">
        <v>9</v>
      </c>
      <c r="F8" s="220" t="s">
        <v>3</v>
      </c>
      <c r="G8" s="9" t="s">
        <v>4</v>
      </c>
      <c r="H8" s="9" t="s">
        <v>5</v>
      </c>
      <c r="I8" s="114"/>
    </row>
    <row r="9" spans="2:9" x14ac:dyDescent="0.2">
      <c r="B9" s="221"/>
      <c r="C9" s="222"/>
      <c r="D9" s="223"/>
      <c r="E9" s="223"/>
      <c r="F9" s="223"/>
      <c r="G9" s="177"/>
      <c r="H9" s="191" t="str">
        <f t="shared" ref="H9:H15" si="0">IF(D9="","",F9*G9)</f>
        <v/>
      </c>
      <c r="I9" s="16"/>
    </row>
    <row r="10" spans="2:9" ht="38.25" x14ac:dyDescent="0.2">
      <c r="B10" s="226" t="s">
        <v>525</v>
      </c>
      <c r="C10" s="227" t="s">
        <v>524</v>
      </c>
      <c r="D10" s="223"/>
      <c r="E10" s="223"/>
      <c r="F10" s="223"/>
      <c r="G10" s="194"/>
      <c r="H10" s="191" t="str">
        <f t="shared" si="0"/>
        <v/>
      </c>
      <c r="I10" s="16"/>
    </row>
    <row r="11" spans="2:9" x14ac:dyDescent="0.2">
      <c r="B11" s="279"/>
      <c r="C11" s="222"/>
      <c r="D11" s="223"/>
      <c r="E11" s="223"/>
      <c r="F11" s="232"/>
      <c r="G11" s="194"/>
      <c r="H11" s="178" t="str">
        <f t="shared" si="0"/>
        <v/>
      </c>
      <c r="I11" s="48"/>
    </row>
    <row r="12" spans="2:9" x14ac:dyDescent="0.2">
      <c r="B12" s="221" t="s">
        <v>523</v>
      </c>
      <c r="C12" s="235" t="s">
        <v>522</v>
      </c>
      <c r="D12" s="228"/>
      <c r="E12" s="280"/>
      <c r="F12" s="232"/>
      <c r="G12" s="195"/>
      <c r="H12" s="178" t="str">
        <f t="shared" si="0"/>
        <v/>
      </c>
      <c r="I12" s="49"/>
    </row>
    <row r="13" spans="2:9" x14ac:dyDescent="0.2">
      <c r="B13" s="279"/>
      <c r="C13" s="269"/>
      <c r="D13" s="280"/>
      <c r="E13" s="280"/>
      <c r="F13" s="232"/>
      <c r="G13" s="195"/>
      <c r="H13" s="178" t="str">
        <f t="shared" si="0"/>
        <v/>
      </c>
      <c r="I13" s="49"/>
    </row>
    <row r="14" spans="2:9" x14ac:dyDescent="0.2">
      <c r="B14" s="221" t="s">
        <v>521</v>
      </c>
      <c r="C14" s="222" t="s">
        <v>520</v>
      </c>
      <c r="D14" s="228" t="s">
        <v>442</v>
      </c>
      <c r="E14" s="223"/>
      <c r="F14" s="232">
        <v>20</v>
      </c>
      <c r="G14" s="196"/>
      <c r="H14" s="178">
        <f t="shared" si="0"/>
        <v>0</v>
      </c>
      <c r="I14" s="16"/>
    </row>
    <row r="15" spans="2:9" x14ac:dyDescent="0.2">
      <c r="B15" s="279"/>
      <c r="C15" s="222"/>
      <c r="D15" s="223"/>
      <c r="E15" s="223"/>
      <c r="F15" s="232"/>
      <c r="G15" s="194"/>
      <c r="H15" s="178" t="str">
        <f t="shared" si="0"/>
        <v/>
      </c>
      <c r="I15" s="16"/>
    </row>
    <row r="16" spans="2:9" x14ac:dyDescent="0.2">
      <c r="B16" s="279"/>
      <c r="C16" s="222"/>
      <c r="D16" s="228"/>
      <c r="E16" s="223"/>
      <c r="F16" s="232"/>
      <c r="G16" s="177"/>
      <c r="H16" s="178"/>
    </row>
    <row r="17" spans="2:8" x14ac:dyDescent="0.2">
      <c r="B17" s="279"/>
      <c r="C17" s="222"/>
      <c r="D17" s="228"/>
      <c r="E17" s="223"/>
      <c r="F17" s="232"/>
      <c r="G17" s="177"/>
      <c r="H17" s="178"/>
    </row>
    <row r="18" spans="2:8" x14ac:dyDescent="0.2">
      <c r="B18" s="279"/>
      <c r="C18" s="222"/>
      <c r="D18" s="228"/>
      <c r="E18" s="223"/>
      <c r="F18" s="232"/>
      <c r="G18" s="177"/>
      <c r="H18" s="178"/>
    </row>
    <row r="19" spans="2:8" x14ac:dyDescent="0.2">
      <c r="B19" s="279"/>
      <c r="C19" s="222"/>
      <c r="D19" s="228"/>
      <c r="E19" s="223"/>
      <c r="F19" s="232"/>
      <c r="G19" s="177"/>
      <c r="H19" s="178"/>
    </row>
    <row r="20" spans="2:8" x14ac:dyDescent="0.2">
      <c r="B20" s="279"/>
      <c r="C20" s="222"/>
      <c r="D20" s="228"/>
      <c r="E20" s="223"/>
      <c r="F20" s="232"/>
      <c r="G20" s="177"/>
      <c r="H20" s="178"/>
    </row>
    <row r="21" spans="2:8" x14ac:dyDescent="0.2">
      <c r="B21" s="279"/>
      <c r="C21" s="222"/>
      <c r="D21" s="228"/>
      <c r="E21" s="223"/>
      <c r="F21" s="232"/>
      <c r="G21" s="177"/>
      <c r="H21" s="178"/>
    </row>
    <row r="22" spans="2:8" x14ac:dyDescent="0.2">
      <c r="B22" s="279"/>
      <c r="C22" s="222"/>
      <c r="D22" s="228"/>
      <c r="E22" s="223"/>
      <c r="F22" s="232"/>
      <c r="G22" s="177"/>
      <c r="H22" s="178"/>
    </row>
    <row r="23" spans="2:8" x14ac:dyDescent="0.2">
      <c r="B23" s="279"/>
      <c r="C23" s="222"/>
      <c r="D23" s="228"/>
      <c r="E23" s="223"/>
      <c r="F23" s="232"/>
      <c r="G23" s="177"/>
      <c r="H23" s="178"/>
    </row>
    <row r="24" spans="2:8" x14ac:dyDescent="0.2">
      <c r="B24" s="279"/>
      <c r="C24" s="222"/>
      <c r="D24" s="228"/>
      <c r="E24" s="223"/>
      <c r="F24" s="232"/>
      <c r="G24" s="177"/>
      <c r="H24" s="178"/>
    </row>
    <row r="25" spans="2:8" x14ac:dyDescent="0.2">
      <c r="B25" s="279"/>
      <c r="C25" s="222"/>
      <c r="D25" s="228"/>
      <c r="E25" s="223"/>
      <c r="F25" s="232"/>
      <c r="G25" s="177"/>
      <c r="H25" s="178"/>
    </row>
    <row r="26" spans="2:8" x14ac:dyDescent="0.2">
      <c r="B26" s="279"/>
      <c r="C26" s="222"/>
      <c r="D26" s="228"/>
      <c r="E26" s="223"/>
      <c r="F26" s="232"/>
      <c r="G26" s="177"/>
      <c r="H26" s="178"/>
    </row>
    <row r="27" spans="2:8" x14ac:dyDescent="0.2">
      <c r="B27" s="279"/>
      <c r="C27" s="222"/>
      <c r="D27" s="228"/>
      <c r="E27" s="223"/>
      <c r="F27" s="232"/>
      <c r="G27" s="177"/>
      <c r="H27" s="178"/>
    </row>
    <row r="28" spans="2:8" x14ac:dyDescent="0.2">
      <c r="B28" s="279"/>
      <c r="C28" s="222"/>
      <c r="D28" s="228"/>
      <c r="E28" s="223"/>
      <c r="F28" s="232"/>
      <c r="G28" s="177"/>
      <c r="H28" s="178"/>
    </row>
    <row r="29" spans="2:8" x14ac:dyDescent="0.2">
      <c r="B29" s="279"/>
      <c r="C29" s="222"/>
      <c r="D29" s="228"/>
      <c r="E29" s="223"/>
      <c r="F29" s="232"/>
      <c r="G29" s="177"/>
      <c r="H29" s="178"/>
    </row>
    <row r="30" spans="2:8" x14ac:dyDescent="0.2">
      <c r="B30" s="279"/>
      <c r="C30" s="222"/>
      <c r="D30" s="228"/>
      <c r="E30" s="223"/>
      <c r="F30" s="232"/>
      <c r="G30" s="177"/>
      <c r="H30" s="178"/>
    </row>
    <row r="31" spans="2:8" x14ac:dyDescent="0.2">
      <c r="B31" s="279"/>
      <c r="C31" s="222"/>
      <c r="D31" s="228"/>
      <c r="E31" s="223"/>
      <c r="F31" s="232"/>
      <c r="G31" s="177"/>
      <c r="H31" s="178"/>
    </row>
    <row r="32" spans="2:8" x14ac:dyDescent="0.2">
      <c r="B32" s="279"/>
      <c r="C32" s="222"/>
      <c r="D32" s="228"/>
      <c r="E32" s="223"/>
      <c r="F32" s="232"/>
      <c r="G32" s="177"/>
      <c r="H32" s="178"/>
    </row>
    <row r="33" spans="2:8" x14ac:dyDescent="0.2">
      <c r="B33" s="279"/>
      <c r="C33" s="222"/>
      <c r="D33" s="228"/>
      <c r="E33" s="223"/>
      <c r="F33" s="232"/>
      <c r="G33" s="177"/>
      <c r="H33" s="178"/>
    </row>
    <row r="34" spans="2:8" x14ac:dyDescent="0.2">
      <c r="B34" s="279"/>
      <c r="C34" s="222"/>
      <c r="D34" s="228"/>
      <c r="E34" s="223"/>
      <c r="F34" s="232"/>
      <c r="G34" s="177"/>
      <c r="H34" s="178"/>
    </row>
    <row r="35" spans="2:8" x14ac:dyDescent="0.2">
      <c r="B35" s="279"/>
      <c r="C35" s="222"/>
      <c r="D35" s="228"/>
      <c r="E35" s="223"/>
      <c r="F35" s="232"/>
      <c r="G35" s="177"/>
      <c r="H35" s="178"/>
    </row>
    <row r="36" spans="2:8" x14ac:dyDescent="0.2">
      <c r="B36" s="279"/>
      <c r="C36" s="222"/>
      <c r="D36" s="228"/>
      <c r="E36" s="223"/>
      <c r="F36" s="232"/>
      <c r="G36" s="177"/>
      <c r="H36" s="178"/>
    </row>
    <row r="37" spans="2:8" x14ac:dyDescent="0.2">
      <c r="B37" s="279"/>
      <c r="C37" s="222"/>
      <c r="D37" s="228"/>
      <c r="E37" s="223"/>
      <c r="F37" s="232"/>
      <c r="G37" s="177"/>
      <c r="H37" s="178"/>
    </row>
    <row r="38" spans="2:8" x14ac:dyDescent="0.2">
      <c r="B38" s="279"/>
      <c r="C38" s="222"/>
      <c r="D38" s="228"/>
      <c r="E38" s="223"/>
      <c r="F38" s="232"/>
      <c r="G38" s="177"/>
      <c r="H38" s="178"/>
    </row>
    <row r="39" spans="2:8" x14ac:dyDescent="0.2">
      <c r="B39" s="279"/>
      <c r="C39" s="222"/>
      <c r="D39" s="228"/>
      <c r="E39" s="223"/>
      <c r="F39" s="232"/>
      <c r="G39" s="177"/>
      <c r="H39" s="178"/>
    </row>
    <row r="40" spans="2:8" x14ac:dyDescent="0.2">
      <c r="B40" s="279"/>
      <c r="C40" s="222"/>
      <c r="D40" s="228"/>
      <c r="E40" s="223"/>
      <c r="F40" s="232"/>
      <c r="G40" s="177"/>
      <c r="H40" s="178"/>
    </row>
    <row r="41" spans="2:8" x14ac:dyDescent="0.2">
      <c r="B41" s="279"/>
      <c r="C41" s="222"/>
      <c r="D41" s="228"/>
      <c r="E41" s="223"/>
      <c r="F41" s="232"/>
      <c r="G41" s="177"/>
      <c r="H41" s="178"/>
    </row>
    <row r="42" spans="2:8" x14ac:dyDescent="0.2">
      <c r="B42" s="279"/>
      <c r="C42" s="222"/>
      <c r="D42" s="228"/>
      <c r="E42" s="223"/>
      <c r="F42" s="232"/>
      <c r="G42" s="177"/>
      <c r="H42" s="178"/>
    </row>
    <row r="43" spans="2:8" x14ac:dyDescent="0.2">
      <c r="B43" s="279"/>
      <c r="C43" s="222"/>
      <c r="D43" s="228"/>
      <c r="E43" s="223"/>
      <c r="F43" s="232"/>
      <c r="G43" s="177"/>
      <c r="H43" s="178"/>
    </row>
    <row r="44" spans="2:8" x14ac:dyDescent="0.2">
      <c r="B44" s="279"/>
      <c r="C44" s="222"/>
      <c r="D44" s="228"/>
      <c r="E44" s="223"/>
      <c r="F44" s="232"/>
      <c r="G44" s="177"/>
      <c r="H44" s="178"/>
    </row>
    <row r="45" spans="2:8" x14ac:dyDescent="0.2">
      <c r="B45" s="279"/>
      <c r="C45" s="222"/>
      <c r="D45" s="228"/>
      <c r="E45" s="223"/>
      <c r="F45" s="232"/>
      <c r="G45" s="177"/>
      <c r="H45" s="178"/>
    </row>
    <row r="46" spans="2:8" x14ac:dyDescent="0.2">
      <c r="B46" s="279"/>
      <c r="C46" s="222"/>
      <c r="D46" s="228"/>
      <c r="E46" s="223"/>
      <c r="F46" s="232"/>
      <c r="G46" s="177"/>
      <c r="H46" s="178"/>
    </row>
    <row r="47" spans="2:8" x14ac:dyDescent="0.2">
      <c r="B47" s="279"/>
      <c r="C47" s="222"/>
      <c r="D47" s="228"/>
      <c r="E47" s="223"/>
      <c r="F47" s="232"/>
      <c r="G47" s="177"/>
      <c r="H47" s="178"/>
    </row>
    <row r="48" spans="2:8" x14ac:dyDescent="0.2">
      <c r="B48" s="279"/>
      <c r="C48" s="222"/>
      <c r="D48" s="228"/>
      <c r="E48" s="223"/>
      <c r="F48" s="232"/>
      <c r="G48" s="177"/>
      <c r="H48" s="178"/>
    </row>
    <row r="49" spans="2:8" x14ac:dyDescent="0.2">
      <c r="B49" s="279"/>
      <c r="C49" s="222"/>
      <c r="D49" s="228"/>
      <c r="E49" s="223"/>
      <c r="F49" s="232"/>
      <c r="G49" s="177"/>
      <c r="H49" s="178"/>
    </row>
    <row r="50" spans="2:8" x14ac:dyDescent="0.2">
      <c r="B50" s="279"/>
      <c r="C50" s="222"/>
      <c r="D50" s="228"/>
      <c r="E50" s="223"/>
      <c r="F50" s="232"/>
      <c r="G50" s="177"/>
      <c r="H50" s="178"/>
    </row>
    <row r="51" spans="2:8" x14ac:dyDescent="0.2">
      <c r="B51" s="279"/>
      <c r="C51" s="222"/>
      <c r="D51" s="228"/>
      <c r="E51" s="223"/>
      <c r="F51" s="232"/>
      <c r="G51" s="177"/>
      <c r="H51" s="178"/>
    </row>
    <row r="52" spans="2:8" x14ac:dyDescent="0.2">
      <c r="B52" s="279"/>
      <c r="C52" s="222"/>
      <c r="D52" s="228"/>
      <c r="E52" s="223"/>
      <c r="F52" s="232"/>
      <c r="G52" s="177"/>
      <c r="H52" s="178"/>
    </row>
    <row r="53" spans="2:8" x14ac:dyDescent="0.2">
      <c r="B53" s="279"/>
      <c r="C53" s="222"/>
      <c r="D53" s="228"/>
      <c r="E53" s="223"/>
      <c r="F53" s="232"/>
      <c r="G53" s="177"/>
      <c r="H53" s="178"/>
    </row>
    <row r="54" spans="2:8" x14ac:dyDescent="0.2">
      <c r="B54" s="279"/>
      <c r="C54" s="222"/>
      <c r="D54" s="228"/>
      <c r="E54" s="223"/>
      <c r="F54" s="232"/>
      <c r="G54" s="177"/>
      <c r="H54" s="178"/>
    </row>
    <row r="55" spans="2:8" x14ac:dyDescent="0.2">
      <c r="B55" s="279"/>
      <c r="C55" s="222"/>
      <c r="D55" s="228"/>
      <c r="E55" s="223"/>
      <c r="F55" s="232"/>
      <c r="G55" s="177"/>
      <c r="H55" s="178"/>
    </row>
    <row r="56" spans="2:8" x14ac:dyDescent="0.2">
      <c r="B56" s="279"/>
      <c r="C56" s="222"/>
      <c r="D56" s="228"/>
      <c r="E56" s="223"/>
      <c r="F56" s="232"/>
      <c r="G56" s="177"/>
      <c r="H56" s="178"/>
    </row>
    <row r="57" spans="2:8" x14ac:dyDescent="0.2">
      <c r="B57" s="279"/>
      <c r="C57" s="222"/>
      <c r="D57" s="228"/>
      <c r="E57" s="223"/>
      <c r="F57" s="232"/>
      <c r="G57" s="177"/>
      <c r="H57" s="178"/>
    </row>
    <row r="58" spans="2:8" x14ac:dyDescent="0.2">
      <c r="B58" s="279"/>
      <c r="C58" s="222"/>
      <c r="D58" s="228"/>
      <c r="E58" s="223"/>
      <c r="F58" s="232"/>
      <c r="G58" s="177"/>
      <c r="H58" s="178"/>
    </row>
    <row r="59" spans="2:8" x14ac:dyDescent="0.2">
      <c r="B59" s="279"/>
      <c r="C59" s="222"/>
      <c r="D59" s="228"/>
      <c r="E59" s="223"/>
      <c r="F59" s="232"/>
      <c r="G59" s="177"/>
      <c r="H59" s="178"/>
    </row>
    <row r="60" spans="2:8" x14ac:dyDescent="0.2">
      <c r="B60" s="279"/>
      <c r="C60" s="222"/>
      <c r="D60" s="228"/>
      <c r="E60" s="223"/>
      <c r="F60" s="232"/>
      <c r="G60" s="177"/>
      <c r="H60" s="178"/>
    </row>
    <row r="61" spans="2:8" x14ac:dyDescent="0.2">
      <c r="B61" s="279"/>
      <c r="C61" s="222"/>
      <c r="D61" s="228"/>
      <c r="E61" s="223"/>
      <c r="F61" s="232"/>
      <c r="G61" s="177"/>
      <c r="H61" s="178"/>
    </row>
    <row r="62" spans="2:8" x14ac:dyDescent="0.2">
      <c r="B62" s="279"/>
      <c r="C62" s="222"/>
      <c r="D62" s="228"/>
      <c r="E62" s="223"/>
      <c r="F62" s="232"/>
      <c r="G62" s="177"/>
      <c r="H62" s="178"/>
    </row>
    <row r="63" spans="2:8" x14ac:dyDescent="0.2">
      <c r="B63" s="279"/>
      <c r="C63" s="222"/>
      <c r="D63" s="228"/>
      <c r="E63" s="223"/>
      <c r="F63" s="232"/>
      <c r="G63" s="177"/>
      <c r="H63" s="178"/>
    </row>
    <row r="64" spans="2:8" x14ac:dyDescent="0.2">
      <c r="B64" s="279"/>
      <c r="C64" s="222"/>
      <c r="D64" s="228"/>
      <c r="E64" s="223"/>
      <c r="F64" s="232"/>
      <c r="G64" s="177"/>
      <c r="H64" s="178"/>
    </row>
    <row r="65" spans="2:9" x14ac:dyDescent="0.2">
      <c r="B65" s="279"/>
      <c r="C65" s="222"/>
      <c r="D65" s="228"/>
      <c r="E65" s="223"/>
      <c r="F65" s="232"/>
      <c r="G65" s="177"/>
      <c r="H65" s="178"/>
    </row>
    <row r="66" spans="2:9" x14ac:dyDescent="0.2">
      <c r="B66" s="279"/>
      <c r="C66" s="222"/>
      <c r="D66" s="228"/>
      <c r="E66" s="223"/>
      <c r="F66" s="232"/>
      <c r="G66" s="177"/>
      <c r="H66" s="178"/>
    </row>
    <row r="67" spans="2:9" x14ac:dyDescent="0.2">
      <c r="B67" s="279"/>
      <c r="C67" s="222"/>
      <c r="D67" s="228"/>
      <c r="E67" s="223"/>
      <c r="F67" s="232"/>
      <c r="G67" s="177"/>
      <c r="H67" s="178"/>
    </row>
    <row r="68" spans="2:9" x14ac:dyDescent="0.2">
      <c r="B68" s="279"/>
      <c r="C68" s="222"/>
      <c r="D68" s="228"/>
      <c r="E68" s="223"/>
      <c r="F68" s="232"/>
      <c r="G68" s="177"/>
      <c r="H68" s="178"/>
    </row>
    <row r="69" spans="2:9" x14ac:dyDescent="0.2">
      <c r="B69" s="279"/>
      <c r="C69" s="222"/>
      <c r="D69" s="228"/>
      <c r="E69" s="223"/>
      <c r="F69" s="232"/>
      <c r="G69" s="177"/>
      <c r="H69" s="178"/>
    </row>
    <row r="70" spans="2:9" x14ac:dyDescent="0.2">
      <c r="B70" s="279"/>
      <c r="C70" s="222"/>
      <c r="D70" s="228"/>
      <c r="E70" s="223"/>
      <c r="F70" s="232"/>
      <c r="G70" s="177"/>
      <c r="H70" s="178"/>
    </row>
    <row r="71" spans="2:9" x14ac:dyDescent="0.2">
      <c r="B71" s="279"/>
      <c r="C71" s="222"/>
      <c r="D71" s="228"/>
      <c r="E71" s="223"/>
      <c r="F71" s="232"/>
      <c r="G71" s="177"/>
      <c r="H71" s="178"/>
    </row>
    <row r="72" spans="2:9" x14ac:dyDescent="0.2">
      <c r="B72" s="279"/>
      <c r="C72" s="222"/>
      <c r="D72" s="228"/>
      <c r="E72" s="223"/>
      <c r="F72" s="232"/>
      <c r="G72" s="177"/>
      <c r="H72" s="178"/>
    </row>
    <row r="73" spans="2:9" x14ac:dyDescent="0.2">
      <c r="B73" s="279"/>
      <c r="C73" s="222"/>
      <c r="D73" s="228"/>
      <c r="E73" s="223"/>
      <c r="F73" s="232"/>
      <c r="G73" s="177"/>
      <c r="H73" s="178"/>
    </row>
    <row r="74" spans="2:9" x14ac:dyDescent="0.2">
      <c r="B74" s="279"/>
      <c r="C74" s="222"/>
      <c r="D74" s="228"/>
      <c r="E74" s="223"/>
      <c r="F74" s="232"/>
      <c r="G74" s="177"/>
      <c r="H74" s="178"/>
    </row>
    <row r="75" spans="2:9" x14ac:dyDescent="0.2">
      <c r="B75" s="279"/>
      <c r="C75" s="222"/>
      <c r="D75" s="228"/>
      <c r="E75" s="223"/>
      <c r="F75" s="232"/>
      <c r="G75" s="177"/>
      <c r="H75" s="178"/>
    </row>
    <row r="76" spans="2:9" x14ac:dyDescent="0.2">
      <c r="B76" s="279"/>
      <c r="C76" s="222"/>
      <c r="D76" s="228"/>
      <c r="E76" s="223"/>
      <c r="F76" s="232"/>
      <c r="G76" s="177"/>
      <c r="H76" s="178"/>
    </row>
    <row r="77" spans="2:9" s="22" customFormat="1" ht="24.75" customHeight="1" x14ac:dyDescent="0.2">
      <c r="B77" s="276" t="str">
        <f>$B$10</f>
        <v>C11.1</v>
      </c>
      <c r="C77" s="240" t="s">
        <v>655</v>
      </c>
      <c r="D77" s="241"/>
      <c r="E77" s="241"/>
      <c r="F77" s="242"/>
      <c r="G77" s="454"/>
      <c r="H77" s="455">
        <f>SUM(H10:H76)</f>
        <v>0</v>
      </c>
      <c r="I77" s="26"/>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F7E25-D0D5-446E-AD71-A0D75DC40664}">
  <sheetPr>
    <tabColor rgb="FFFF0000"/>
  </sheetPr>
  <dimension ref="B1:I75"/>
  <sheetViews>
    <sheetView topLeftCell="A28" zoomScale="125" zoomScaleNormal="125" zoomScaleSheetLayoutView="100" zoomScalePageLayoutView="125" workbookViewId="0">
      <selection activeCell="G13" sqref="G13:G27"/>
    </sheetView>
  </sheetViews>
  <sheetFormatPr defaultColWidth="8.85546875" defaultRowHeight="12.75" x14ac:dyDescent="0.2"/>
  <cols>
    <col min="1" max="1" width="0.85546875" style="58" customWidth="1"/>
    <col min="2" max="2" width="11.7109375" style="309" customWidth="1"/>
    <col min="3" max="3" width="45.7109375" style="319" customWidth="1"/>
    <col min="4" max="4" width="13.7109375" style="311" customWidth="1"/>
    <col min="5" max="5" width="5.7109375" style="311" hidden="1" customWidth="1"/>
    <col min="6" max="6" width="15.7109375" style="311" customWidth="1"/>
    <col min="7" max="7" width="15.7109375" style="58" customWidth="1"/>
    <col min="8" max="8" width="15.7109375" style="59" customWidth="1"/>
    <col min="9" max="9" width="0.85546875" style="59" customWidth="1"/>
    <col min="10" max="16384" width="8.85546875" style="58"/>
  </cols>
  <sheetData>
    <row r="1" spans="2:9" x14ac:dyDescent="0.2">
      <c r="B1" s="277" t="str">
        <f>Client1</f>
        <v>Province of KwaZulu-Natal</v>
      </c>
      <c r="F1" s="510" t="str">
        <f>'C11.1'!F1</f>
        <v>Contract No. ZNB1250/00000/00/PMC/INF/21/T</v>
      </c>
      <c r="G1" s="510"/>
      <c r="H1" s="510"/>
    </row>
    <row r="2" spans="2:9" x14ac:dyDescent="0.2">
      <c r="B2" s="378" t="str">
        <f>Client2</f>
        <v>Department of Transport</v>
      </c>
    </row>
    <row r="3" spans="2:9" x14ac:dyDescent="0.2">
      <c r="B3" s="319"/>
    </row>
    <row r="4" spans="2:9" ht="12.75" customHeight="1" x14ac:dyDescent="0.2">
      <c r="B4" s="500" t="s">
        <v>1054</v>
      </c>
      <c r="C4" s="501"/>
      <c r="D4" s="501"/>
      <c r="E4" s="501"/>
      <c r="F4" s="501"/>
      <c r="G4" s="501"/>
      <c r="H4" s="507" t="str">
        <f>"CHAPTER "&amp;B10</f>
        <v>CHAPTER C11.2</v>
      </c>
      <c r="I4" s="136"/>
    </row>
    <row r="5" spans="2:9" ht="7.5" customHeight="1" x14ac:dyDescent="0.2">
      <c r="B5" s="528" t="str">
        <f>Information!C6</f>
        <v>UPGRADE TO KWAMAGODA (NKUKHU) RIVER BRIDGE 2002 OVER KWAMAGODA RIVER ON DISTRTICT ROAD D59 KM 0.108 IN THE PITERMARITZBURG REGION</v>
      </c>
      <c r="C5" s="529"/>
      <c r="D5" s="529"/>
      <c r="E5" s="529"/>
      <c r="F5" s="529"/>
      <c r="G5" s="529"/>
      <c r="H5" s="508"/>
      <c r="I5" s="127"/>
    </row>
    <row r="6" spans="2:9" ht="12.75" customHeight="1" x14ac:dyDescent="0.2">
      <c r="B6" s="493"/>
      <c r="C6" s="529"/>
      <c r="D6" s="529"/>
      <c r="E6" s="529"/>
      <c r="F6" s="529"/>
      <c r="G6" s="529"/>
      <c r="H6" s="508"/>
      <c r="I6" s="127"/>
    </row>
    <row r="7" spans="2:9" s="7" customFormat="1" ht="7.5" customHeight="1" x14ac:dyDescent="0.2">
      <c r="B7" s="495"/>
      <c r="C7" s="496"/>
      <c r="D7" s="496"/>
      <c r="E7" s="496"/>
      <c r="F7" s="496"/>
      <c r="G7" s="496"/>
      <c r="H7" s="509"/>
      <c r="I7" s="125"/>
    </row>
    <row r="8" spans="2:9" s="7" customFormat="1" ht="24.95" customHeight="1" x14ac:dyDescent="0.2">
      <c r="B8" s="263" t="s">
        <v>0</v>
      </c>
      <c r="C8" s="220" t="s">
        <v>1</v>
      </c>
      <c r="D8" s="220" t="s">
        <v>2</v>
      </c>
      <c r="E8" s="220" t="s">
        <v>9</v>
      </c>
      <c r="F8" s="220" t="s">
        <v>3</v>
      </c>
      <c r="G8" s="9" t="s">
        <v>4</v>
      </c>
      <c r="H8" s="9" t="s">
        <v>5</v>
      </c>
      <c r="I8" s="125"/>
    </row>
    <row r="9" spans="2:9" x14ac:dyDescent="0.2">
      <c r="B9" s="316"/>
      <c r="C9" s="347"/>
      <c r="D9" s="186"/>
      <c r="E9" s="186"/>
      <c r="F9" s="186"/>
      <c r="G9" s="197"/>
      <c r="H9" s="191" t="str">
        <f t="shared" ref="H9:H71" si="0">IF(D9="","",F9*G9)</f>
        <v/>
      </c>
      <c r="I9" s="16"/>
    </row>
    <row r="10" spans="2:9" x14ac:dyDescent="0.2">
      <c r="B10" s="226" t="s">
        <v>805</v>
      </c>
      <c r="C10" s="227" t="s">
        <v>804</v>
      </c>
      <c r="D10" s="186"/>
      <c r="E10" s="186"/>
      <c r="F10" s="186"/>
      <c r="G10" s="194"/>
      <c r="H10" s="191" t="str">
        <f t="shared" si="0"/>
        <v/>
      </c>
      <c r="I10" s="16"/>
    </row>
    <row r="11" spans="2:9" x14ac:dyDescent="0.2">
      <c r="B11" s="316"/>
      <c r="C11" s="347"/>
      <c r="D11" s="186"/>
      <c r="E11" s="186"/>
      <c r="F11" s="186"/>
      <c r="G11" s="194"/>
      <c r="H11" s="191" t="str">
        <f t="shared" si="0"/>
        <v/>
      </c>
      <c r="I11" s="16"/>
    </row>
    <row r="12" spans="2:9" x14ac:dyDescent="0.2">
      <c r="B12" s="316" t="s">
        <v>803</v>
      </c>
      <c r="C12" s="347" t="s">
        <v>802</v>
      </c>
      <c r="D12" s="186"/>
      <c r="E12" s="186"/>
      <c r="F12" s="186"/>
      <c r="G12" s="194"/>
      <c r="H12" s="191" t="str">
        <f t="shared" si="0"/>
        <v/>
      </c>
      <c r="I12" s="16"/>
    </row>
    <row r="13" spans="2:9" x14ac:dyDescent="0.2">
      <c r="B13" s="316"/>
      <c r="C13" s="347"/>
      <c r="D13" s="186"/>
      <c r="E13" s="186"/>
      <c r="F13" s="186"/>
      <c r="G13" s="194"/>
      <c r="H13" s="191" t="str">
        <f t="shared" si="0"/>
        <v/>
      </c>
      <c r="I13" s="16"/>
    </row>
    <row r="14" spans="2:9" ht="25.5" x14ac:dyDescent="0.2">
      <c r="B14" s="183" t="s">
        <v>801</v>
      </c>
      <c r="C14" s="347" t="s">
        <v>800</v>
      </c>
      <c r="D14" s="186"/>
      <c r="E14" s="186"/>
      <c r="F14" s="186"/>
      <c r="G14" s="194"/>
      <c r="H14" s="191" t="str">
        <f t="shared" si="0"/>
        <v/>
      </c>
      <c r="I14" s="16"/>
    </row>
    <row r="15" spans="2:9" x14ac:dyDescent="0.2">
      <c r="B15" s="183"/>
      <c r="C15" s="347"/>
      <c r="D15" s="186"/>
      <c r="E15" s="186"/>
      <c r="F15" s="186"/>
      <c r="G15" s="194"/>
      <c r="H15" s="191" t="str">
        <f t="shared" si="0"/>
        <v/>
      </c>
      <c r="I15" s="16"/>
    </row>
    <row r="16" spans="2:9" x14ac:dyDescent="0.2">
      <c r="B16" s="316" t="s">
        <v>54</v>
      </c>
      <c r="C16" s="347" t="s">
        <v>799</v>
      </c>
      <c r="D16" s="306" t="s">
        <v>443</v>
      </c>
      <c r="E16" s="186"/>
      <c r="F16" s="232">
        <v>40</v>
      </c>
      <c r="G16" s="196"/>
      <c r="H16" s="191">
        <f t="shared" si="0"/>
        <v>0</v>
      </c>
      <c r="I16" s="16"/>
    </row>
    <row r="17" spans="2:9" x14ac:dyDescent="0.2">
      <c r="B17" s="183"/>
      <c r="C17" s="347"/>
      <c r="D17" s="186"/>
      <c r="E17" s="186"/>
      <c r="F17" s="232"/>
      <c r="G17" s="194"/>
      <c r="H17" s="191" t="str">
        <f t="shared" si="0"/>
        <v/>
      </c>
      <c r="I17" s="48"/>
    </row>
    <row r="18" spans="2:9" x14ac:dyDescent="0.2">
      <c r="B18" s="316" t="s">
        <v>56</v>
      </c>
      <c r="C18" s="388" t="s">
        <v>798</v>
      </c>
      <c r="D18" s="306" t="s">
        <v>797</v>
      </c>
      <c r="E18" s="318"/>
      <c r="F18" s="232">
        <v>10</v>
      </c>
      <c r="G18" s="195"/>
      <c r="H18" s="191">
        <f t="shared" si="0"/>
        <v>0</v>
      </c>
      <c r="I18" s="145"/>
    </row>
    <row r="19" spans="2:9" x14ac:dyDescent="0.2">
      <c r="B19" s="183"/>
      <c r="C19" s="389"/>
      <c r="D19" s="318"/>
      <c r="E19" s="318"/>
      <c r="F19" s="232"/>
      <c r="G19" s="195"/>
      <c r="H19" s="191" t="str">
        <f t="shared" si="0"/>
        <v/>
      </c>
      <c r="I19" s="145"/>
    </row>
    <row r="20" spans="2:9" ht="25.5" x14ac:dyDescent="0.2">
      <c r="B20" s="316" t="s">
        <v>796</v>
      </c>
      <c r="C20" s="347" t="s">
        <v>795</v>
      </c>
      <c r="D20" s="306" t="s">
        <v>442</v>
      </c>
      <c r="E20" s="186"/>
      <c r="F20" s="232">
        <v>40</v>
      </c>
      <c r="G20" s="196"/>
      <c r="H20" s="191">
        <f t="shared" si="0"/>
        <v>0</v>
      </c>
      <c r="I20" s="16"/>
    </row>
    <row r="21" spans="2:9" x14ac:dyDescent="0.2">
      <c r="B21" s="183"/>
      <c r="C21" s="347"/>
      <c r="D21" s="186"/>
      <c r="E21" s="186"/>
      <c r="F21" s="232"/>
      <c r="G21" s="194"/>
      <c r="H21" s="191" t="str">
        <f t="shared" si="0"/>
        <v/>
      </c>
      <c r="I21" s="16"/>
    </row>
    <row r="22" spans="2:9" x14ac:dyDescent="0.2">
      <c r="B22" s="316" t="s">
        <v>794</v>
      </c>
      <c r="C22" s="347" t="s">
        <v>793</v>
      </c>
      <c r="D22" s="306"/>
      <c r="E22" s="186"/>
      <c r="F22" s="232"/>
      <c r="G22" s="194"/>
      <c r="H22" s="191" t="str">
        <f t="shared" si="0"/>
        <v/>
      </c>
      <c r="I22" s="16"/>
    </row>
    <row r="23" spans="2:9" x14ac:dyDescent="0.2">
      <c r="B23" s="183"/>
      <c r="C23" s="347"/>
      <c r="D23" s="186"/>
      <c r="E23" s="186"/>
      <c r="F23" s="232"/>
      <c r="G23" s="194"/>
      <c r="H23" s="191" t="str">
        <f t="shared" si="0"/>
        <v/>
      </c>
      <c r="I23" s="16"/>
    </row>
    <row r="24" spans="2:9" ht="25.5" x14ac:dyDescent="0.2">
      <c r="B24" s="316" t="s">
        <v>792</v>
      </c>
      <c r="C24" s="388" t="s">
        <v>806</v>
      </c>
      <c r="D24" s="306" t="s">
        <v>443</v>
      </c>
      <c r="E24" s="186"/>
      <c r="F24" s="232">
        <v>65</v>
      </c>
      <c r="G24" s="468"/>
      <c r="H24" s="191">
        <f t="shared" si="0"/>
        <v>0</v>
      </c>
      <c r="I24" s="47"/>
    </row>
    <row r="25" spans="2:9" x14ac:dyDescent="0.2">
      <c r="B25" s="183"/>
      <c r="C25" s="347"/>
      <c r="D25" s="186"/>
      <c r="E25" s="186"/>
      <c r="F25" s="232"/>
      <c r="G25" s="194"/>
      <c r="H25" s="191" t="str">
        <f t="shared" si="0"/>
        <v/>
      </c>
      <c r="I25" s="16"/>
    </row>
    <row r="26" spans="2:9" ht="25.5" x14ac:dyDescent="0.2">
      <c r="B26" s="316" t="s">
        <v>791</v>
      </c>
      <c r="C26" s="347" t="s">
        <v>807</v>
      </c>
      <c r="D26" s="306" t="s">
        <v>442</v>
      </c>
      <c r="E26" s="186"/>
      <c r="F26" s="186">
        <v>100</v>
      </c>
      <c r="G26" s="468"/>
      <c r="H26" s="191">
        <f t="shared" si="0"/>
        <v>0</v>
      </c>
      <c r="I26" s="16"/>
    </row>
    <row r="27" spans="2:9" x14ac:dyDescent="0.2">
      <c r="B27" s="316"/>
      <c r="C27" s="347"/>
      <c r="D27" s="306"/>
      <c r="E27" s="186"/>
      <c r="F27" s="186"/>
      <c r="G27" s="468"/>
      <c r="H27" s="191" t="str">
        <f t="shared" si="0"/>
        <v/>
      </c>
      <c r="I27" s="16"/>
    </row>
    <row r="28" spans="2:9" x14ac:dyDescent="0.2">
      <c r="B28" s="316"/>
      <c r="C28" s="347"/>
      <c r="D28" s="306"/>
      <c r="E28" s="186"/>
      <c r="F28" s="186"/>
      <c r="G28" s="468"/>
      <c r="H28" s="191" t="str">
        <f t="shared" si="0"/>
        <v/>
      </c>
      <c r="I28" s="16"/>
    </row>
    <row r="29" spans="2:9" x14ac:dyDescent="0.2">
      <c r="B29" s="316"/>
      <c r="C29" s="347"/>
      <c r="D29" s="306"/>
      <c r="E29" s="186"/>
      <c r="F29" s="186"/>
      <c r="G29" s="468"/>
      <c r="H29" s="191" t="str">
        <f t="shared" si="0"/>
        <v/>
      </c>
      <c r="I29" s="16"/>
    </row>
    <row r="30" spans="2:9" x14ac:dyDescent="0.2">
      <c r="B30" s="316"/>
      <c r="C30" s="347"/>
      <c r="D30" s="306"/>
      <c r="E30" s="186"/>
      <c r="F30" s="186"/>
      <c r="G30" s="468"/>
      <c r="H30" s="191" t="str">
        <f t="shared" si="0"/>
        <v/>
      </c>
      <c r="I30" s="16"/>
    </row>
    <row r="31" spans="2:9" x14ac:dyDescent="0.2">
      <c r="B31" s="316"/>
      <c r="C31" s="347"/>
      <c r="D31" s="306"/>
      <c r="E31" s="186"/>
      <c r="F31" s="186"/>
      <c r="G31" s="468"/>
      <c r="H31" s="191" t="str">
        <f t="shared" si="0"/>
        <v/>
      </c>
      <c r="I31" s="16"/>
    </row>
    <row r="32" spans="2:9" x14ac:dyDescent="0.2">
      <c r="B32" s="316"/>
      <c r="C32" s="347"/>
      <c r="D32" s="306"/>
      <c r="E32" s="186"/>
      <c r="F32" s="186"/>
      <c r="G32" s="468"/>
      <c r="H32" s="191" t="str">
        <f t="shared" si="0"/>
        <v/>
      </c>
      <c r="I32" s="16"/>
    </row>
    <row r="33" spans="2:9" x14ac:dyDescent="0.2">
      <c r="B33" s="316"/>
      <c r="C33" s="347"/>
      <c r="D33" s="306"/>
      <c r="E33" s="186"/>
      <c r="F33" s="186"/>
      <c r="G33" s="468"/>
      <c r="H33" s="191" t="str">
        <f t="shared" si="0"/>
        <v/>
      </c>
      <c r="I33" s="16"/>
    </row>
    <row r="34" spans="2:9" x14ac:dyDescent="0.2">
      <c r="B34" s="316"/>
      <c r="C34" s="347"/>
      <c r="D34" s="306"/>
      <c r="E34" s="186"/>
      <c r="F34" s="186"/>
      <c r="G34" s="468"/>
      <c r="H34" s="191" t="str">
        <f t="shared" si="0"/>
        <v/>
      </c>
      <c r="I34" s="16"/>
    </row>
    <row r="35" spans="2:9" x14ac:dyDescent="0.2">
      <c r="B35" s="316"/>
      <c r="C35" s="347"/>
      <c r="D35" s="306"/>
      <c r="E35" s="186"/>
      <c r="F35" s="186"/>
      <c r="G35" s="468"/>
      <c r="H35" s="191"/>
      <c r="I35" s="16"/>
    </row>
    <row r="36" spans="2:9" x14ac:dyDescent="0.2">
      <c r="B36" s="316"/>
      <c r="C36" s="347"/>
      <c r="D36" s="306"/>
      <c r="E36" s="186"/>
      <c r="F36" s="186"/>
      <c r="G36" s="468"/>
      <c r="H36" s="191"/>
      <c r="I36" s="16"/>
    </row>
    <row r="37" spans="2:9" x14ac:dyDescent="0.2">
      <c r="B37" s="316"/>
      <c r="C37" s="347"/>
      <c r="D37" s="306"/>
      <c r="E37" s="186"/>
      <c r="F37" s="186"/>
      <c r="G37" s="468"/>
      <c r="H37" s="191"/>
      <c r="I37" s="16"/>
    </row>
    <row r="38" spans="2:9" x14ac:dyDescent="0.2">
      <c r="B38" s="316"/>
      <c r="C38" s="347"/>
      <c r="D38" s="306"/>
      <c r="E38" s="186"/>
      <c r="F38" s="186"/>
      <c r="G38" s="468"/>
      <c r="H38" s="191"/>
      <c r="I38" s="16"/>
    </row>
    <row r="39" spans="2:9" x14ac:dyDescent="0.2">
      <c r="B39" s="316"/>
      <c r="C39" s="347"/>
      <c r="D39" s="306"/>
      <c r="E39" s="186"/>
      <c r="F39" s="186"/>
      <c r="G39" s="468"/>
      <c r="H39" s="191"/>
      <c r="I39" s="16"/>
    </row>
    <row r="40" spans="2:9" x14ac:dyDescent="0.2">
      <c r="B40" s="316"/>
      <c r="C40" s="347"/>
      <c r="D40" s="306"/>
      <c r="E40" s="186"/>
      <c r="F40" s="186"/>
      <c r="G40" s="468"/>
      <c r="H40" s="191"/>
      <c r="I40" s="16"/>
    </row>
    <row r="41" spans="2:9" x14ac:dyDescent="0.2">
      <c r="B41" s="316"/>
      <c r="C41" s="347"/>
      <c r="D41" s="306"/>
      <c r="E41" s="186"/>
      <c r="F41" s="186"/>
      <c r="G41" s="468"/>
      <c r="H41" s="191"/>
      <c r="I41" s="16"/>
    </row>
    <row r="42" spans="2:9" x14ac:dyDescent="0.2">
      <c r="B42" s="316"/>
      <c r="C42" s="347"/>
      <c r="D42" s="306"/>
      <c r="E42" s="186"/>
      <c r="F42" s="186"/>
      <c r="G42" s="468"/>
      <c r="H42" s="191"/>
      <c r="I42" s="16"/>
    </row>
    <row r="43" spans="2:9" x14ac:dyDescent="0.2">
      <c r="B43" s="316"/>
      <c r="C43" s="347"/>
      <c r="D43" s="306"/>
      <c r="E43" s="186"/>
      <c r="F43" s="186"/>
      <c r="G43" s="468"/>
      <c r="H43" s="191"/>
      <c r="I43" s="16"/>
    </row>
    <row r="44" spans="2:9" x14ac:dyDescent="0.2">
      <c r="B44" s="316"/>
      <c r="C44" s="347"/>
      <c r="D44" s="306"/>
      <c r="E44" s="186"/>
      <c r="F44" s="186"/>
      <c r="G44" s="468"/>
      <c r="H44" s="191"/>
      <c r="I44" s="16"/>
    </row>
    <row r="45" spans="2:9" x14ac:dyDescent="0.2">
      <c r="B45" s="316"/>
      <c r="C45" s="347"/>
      <c r="D45" s="306"/>
      <c r="E45" s="186"/>
      <c r="F45" s="186"/>
      <c r="G45" s="468"/>
      <c r="H45" s="191"/>
      <c r="I45" s="16"/>
    </row>
    <row r="46" spans="2:9" x14ac:dyDescent="0.2">
      <c r="B46" s="316"/>
      <c r="C46" s="347"/>
      <c r="D46" s="306"/>
      <c r="E46" s="186"/>
      <c r="F46" s="186"/>
      <c r="G46" s="468"/>
      <c r="H46" s="191"/>
      <c r="I46" s="16"/>
    </row>
    <row r="47" spans="2:9" x14ac:dyDescent="0.2">
      <c r="B47" s="316"/>
      <c r="C47" s="347"/>
      <c r="D47" s="306"/>
      <c r="E47" s="186"/>
      <c r="F47" s="186"/>
      <c r="G47" s="468"/>
      <c r="H47" s="191"/>
      <c r="I47" s="16"/>
    </row>
    <row r="48" spans="2:9" x14ac:dyDescent="0.2">
      <c r="B48" s="316"/>
      <c r="C48" s="347"/>
      <c r="D48" s="306"/>
      <c r="E48" s="186"/>
      <c r="F48" s="186"/>
      <c r="G48" s="468"/>
      <c r="H48" s="191"/>
      <c r="I48" s="16"/>
    </row>
    <row r="49" spans="2:9" x14ac:dyDescent="0.2">
      <c r="B49" s="316"/>
      <c r="C49" s="347"/>
      <c r="D49" s="306"/>
      <c r="E49" s="186"/>
      <c r="F49" s="186"/>
      <c r="G49" s="468"/>
      <c r="H49" s="191"/>
      <c r="I49" s="16"/>
    </row>
    <row r="50" spans="2:9" x14ac:dyDescent="0.2">
      <c r="B50" s="316"/>
      <c r="C50" s="347"/>
      <c r="D50" s="306"/>
      <c r="E50" s="186"/>
      <c r="F50" s="186"/>
      <c r="G50" s="468"/>
      <c r="H50" s="191"/>
      <c r="I50" s="16"/>
    </row>
    <row r="51" spans="2:9" x14ac:dyDescent="0.2">
      <c r="B51" s="316"/>
      <c r="C51" s="347"/>
      <c r="D51" s="306"/>
      <c r="E51" s="186"/>
      <c r="F51" s="186"/>
      <c r="G51" s="468"/>
      <c r="H51" s="191"/>
      <c r="I51" s="16"/>
    </row>
    <row r="52" spans="2:9" x14ac:dyDescent="0.2">
      <c r="B52" s="316"/>
      <c r="C52" s="347"/>
      <c r="D52" s="306"/>
      <c r="E52" s="186"/>
      <c r="F52" s="186"/>
      <c r="G52" s="468"/>
      <c r="H52" s="191"/>
      <c r="I52" s="16"/>
    </row>
    <row r="53" spans="2:9" x14ac:dyDescent="0.2">
      <c r="B53" s="316"/>
      <c r="C53" s="347"/>
      <c r="D53" s="306"/>
      <c r="E53" s="186"/>
      <c r="F53" s="186"/>
      <c r="G53" s="468"/>
      <c r="H53" s="191"/>
      <c r="I53" s="16"/>
    </row>
    <row r="54" spans="2:9" x14ac:dyDescent="0.2">
      <c r="B54" s="316"/>
      <c r="C54" s="347"/>
      <c r="D54" s="306"/>
      <c r="E54" s="186"/>
      <c r="F54" s="186"/>
      <c r="G54" s="468"/>
      <c r="H54" s="191"/>
      <c r="I54" s="16"/>
    </row>
    <row r="55" spans="2:9" x14ac:dyDescent="0.2">
      <c r="B55" s="316"/>
      <c r="C55" s="347"/>
      <c r="D55" s="306"/>
      <c r="E55" s="186"/>
      <c r="F55" s="186"/>
      <c r="G55" s="468"/>
      <c r="H55" s="191"/>
      <c r="I55" s="16"/>
    </row>
    <row r="56" spans="2:9" x14ac:dyDescent="0.2">
      <c r="B56" s="316"/>
      <c r="C56" s="347"/>
      <c r="D56" s="306"/>
      <c r="E56" s="186"/>
      <c r="F56" s="186"/>
      <c r="G56" s="468"/>
      <c r="H56" s="191"/>
      <c r="I56" s="16"/>
    </row>
    <row r="57" spans="2:9" x14ac:dyDescent="0.2">
      <c r="B57" s="316"/>
      <c r="C57" s="347"/>
      <c r="D57" s="306"/>
      <c r="E57" s="186"/>
      <c r="F57" s="186"/>
      <c r="G57" s="468"/>
      <c r="H57" s="191"/>
      <c r="I57" s="16"/>
    </row>
    <row r="58" spans="2:9" x14ac:dyDescent="0.2">
      <c r="B58" s="316"/>
      <c r="C58" s="347"/>
      <c r="D58" s="306"/>
      <c r="E58" s="186"/>
      <c r="F58" s="186"/>
      <c r="G58" s="468"/>
      <c r="H58" s="191"/>
      <c r="I58" s="16"/>
    </row>
    <row r="59" spans="2:9" x14ac:dyDescent="0.2">
      <c r="B59" s="316"/>
      <c r="C59" s="347"/>
      <c r="D59" s="306"/>
      <c r="E59" s="186"/>
      <c r="F59" s="186"/>
      <c r="G59" s="468"/>
      <c r="H59" s="191"/>
      <c r="I59" s="16"/>
    </row>
    <row r="60" spans="2:9" x14ac:dyDescent="0.2">
      <c r="B60" s="316"/>
      <c r="C60" s="347"/>
      <c r="D60" s="306"/>
      <c r="E60" s="186"/>
      <c r="F60" s="186"/>
      <c r="G60" s="468"/>
      <c r="H60" s="191"/>
      <c r="I60" s="16"/>
    </row>
    <row r="61" spans="2:9" x14ac:dyDescent="0.2">
      <c r="B61" s="316"/>
      <c r="C61" s="347"/>
      <c r="D61" s="306"/>
      <c r="E61" s="186"/>
      <c r="F61" s="186"/>
      <c r="G61" s="468"/>
      <c r="H61" s="191" t="str">
        <f t="shared" si="0"/>
        <v/>
      </c>
      <c r="I61" s="16"/>
    </row>
    <row r="62" spans="2:9" x14ac:dyDescent="0.2">
      <c r="B62" s="316"/>
      <c r="C62" s="347"/>
      <c r="D62" s="306"/>
      <c r="E62" s="186"/>
      <c r="F62" s="186"/>
      <c r="G62" s="468"/>
      <c r="H62" s="191" t="str">
        <f t="shared" si="0"/>
        <v/>
      </c>
      <c r="I62" s="16"/>
    </row>
    <row r="63" spans="2:9" x14ac:dyDescent="0.2">
      <c r="B63" s="316"/>
      <c r="C63" s="347"/>
      <c r="D63" s="306"/>
      <c r="E63" s="186"/>
      <c r="F63" s="186"/>
      <c r="G63" s="468"/>
      <c r="H63" s="191" t="str">
        <f t="shared" si="0"/>
        <v/>
      </c>
      <c r="I63" s="16"/>
    </row>
    <row r="64" spans="2:9" x14ac:dyDescent="0.2">
      <c r="B64" s="316"/>
      <c r="C64" s="347"/>
      <c r="D64" s="306"/>
      <c r="E64" s="186"/>
      <c r="F64" s="186"/>
      <c r="G64" s="468"/>
      <c r="H64" s="191" t="str">
        <f t="shared" si="0"/>
        <v/>
      </c>
      <c r="I64" s="16"/>
    </row>
    <row r="65" spans="2:9" x14ac:dyDescent="0.2">
      <c r="B65" s="316"/>
      <c r="C65" s="347"/>
      <c r="D65" s="306"/>
      <c r="E65" s="186"/>
      <c r="F65" s="186"/>
      <c r="G65" s="468"/>
      <c r="H65" s="191" t="str">
        <f t="shared" si="0"/>
        <v/>
      </c>
      <c r="I65" s="16"/>
    </row>
    <row r="66" spans="2:9" x14ac:dyDescent="0.2">
      <c r="B66" s="316"/>
      <c r="C66" s="347"/>
      <c r="D66" s="306"/>
      <c r="E66" s="186"/>
      <c r="F66" s="186"/>
      <c r="G66" s="468"/>
      <c r="H66" s="191" t="str">
        <f t="shared" si="0"/>
        <v/>
      </c>
      <c r="I66" s="16"/>
    </row>
    <row r="67" spans="2:9" x14ac:dyDescent="0.2">
      <c r="B67" s="316"/>
      <c r="C67" s="347"/>
      <c r="D67" s="306"/>
      <c r="E67" s="186"/>
      <c r="F67" s="186"/>
      <c r="G67" s="468"/>
      <c r="H67" s="191" t="str">
        <f t="shared" si="0"/>
        <v/>
      </c>
      <c r="I67" s="16"/>
    </row>
    <row r="68" spans="2:9" x14ac:dyDescent="0.2">
      <c r="B68" s="316"/>
      <c r="C68" s="347"/>
      <c r="D68" s="306"/>
      <c r="E68" s="186"/>
      <c r="F68" s="186"/>
      <c r="G68" s="468"/>
      <c r="H68" s="191" t="str">
        <f t="shared" si="0"/>
        <v/>
      </c>
      <c r="I68" s="16"/>
    </row>
    <row r="69" spans="2:9" x14ac:dyDescent="0.2">
      <c r="B69" s="316"/>
      <c r="C69" s="347"/>
      <c r="D69" s="306"/>
      <c r="E69" s="186"/>
      <c r="F69" s="186"/>
      <c r="G69" s="468"/>
      <c r="H69" s="191" t="str">
        <f t="shared" si="0"/>
        <v/>
      </c>
      <c r="I69" s="16"/>
    </row>
    <row r="70" spans="2:9" x14ac:dyDescent="0.2">
      <c r="B70" s="316"/>
      <c r="C70" s="347"/>
      <c r="D70" s="306"/>
      <c r="E70" s="186"/>
      <c r="F70" s="186"/>
      <c r="G70" s="468"/>
      <c r="H70" s="191" t="str">
        <f t="shared" si="0"/>
        <v/>
      </c>
      <c r="I70" s="16"/>
    </row>
    <row r="71" spans="2:9" x14ac:dyDescent="0.2">
      <c r="B71" s="316"/>
      <c r="C71" s="347"/>
      <c r="D71" s="306"/>
      <c r="E71" s="186"/>
      <c r="F71" s="186"/>
      <c r="G71" s="468"/>
      <c r="H71" s="191" t="str">
        <f t="shared" si="0"/>
        <v/>
      </c>
      <c r="I71" s="16"/>
    </row>
    <row r="72" spans="2:9" x14ac:dyDescent="0.2">
      <c r="B72" s="316"/>
      <c r="C72" s="347"/>
      <c r="D72" s="306"/>
      <c r="E72" s="186"/>
      <c r="F72" s="186"/>
      <c r="G72" s="468"/>
      <c r="H72" s="191"/>
      <c r="I72" s="16"/>
    </row>
    <row r="73" spans="2:9" x14ac:dyDescent="0.2">
      <c r="B73" s="183"/>
      <c r="C73" s="347"/>
      <c r="D73" s="186"/>
      <c r="E73" s="186"/>
      <c r="F73" s="186"/>
      <c r="G73" s="468"/>
      <c r="H73" s="191"/>
      <c r="I73" s="16"/>
    </row>
    <row r="74" spans="2:9" x14ac:dyDescent="0.2">
      <c r="B74" s="183"/>
      <c r="C74" s="347"/>
      <c r="D74" s="186"/>
      <c r="E74" s="186"/>
      <c r="F74" s="186"/>
      <c r="G74" s="468"/>
      <c r="H74" s="191"/>
      <c r="I74" s="16"/>
    </row>
    <row r="75" spans="2:9" s="22" customFormat="1" ht="24.75" customHeight="1" x14ac:dyDescent="0.2">
      <c r="B75" s="276" t="str">
        <f>$B$10</f>
        <v>C11.2</v>
      </c>
      <c r="C75" s="240" t="s">
        <v>655</v>
      </c>
      <c r="D75" s="241"/>
      <c r="E75" s="241"/>
      <c r="F75" s="242"/>
      <c r="G75" s="454"/>
      <c r="H75" s="455">
        <f>SUM(H9:H74)</f>
        <v>0</v>
      </c>
      <c r="I75" s="26"/>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AA9BA-25DD-449A-A83D-92E81FD83344}">
  <sheetPr>
    <tabColor rgb="FFFF0000"/>
  </sheetPr>
  <dimension ref="B1:I241"/>
  <sheetViews>
    <sheetView zoomScale="70" zoomScaleNormal="70" zoomScaleSheetLayoutView="100" zoomScalePageLayoutView="125" workbookViewId="0">
      <pane xSplit="5" ySplit="1" topLeftCell="F23" activePane="bottomRight" state="frozen"/>
      <selection activeCell="H25" sqref="H25"/>
      <selection pane="topRight" activeCell="H25" sqref="H25"/>
      <selection pane="bottomLeft" activeCell="H25" sqref="H25"/>
      <selection pane="bottomRight" activeCell="M32" sqref="M32"/>
    </sheetView>
  </sheetViews>
  <sheetFormatPr defaultColWidth="8.85546875" defaultRowHeight="12.75" x14ac:dyDescent="0.2"/>
  <cols>
    <col min="1" max="1" width="0.85546875" style="58" customWidth="1"/>
    <col min="2" max="2" width="11.7109375" style="309" customWidth="1"/>
    <col min="3" max="3" width="45.7109375" style="319" customWidth="1"/>
    <col min="4" max="4" width="13.7109375" style="311" customWidth="1"/>
    <col min="5" max="5" width="5.7109375" style="311" hidden="1" customWidth="1"/>
    <col min="6" max="6" width="15.7109375" style="311" customWidth="1"/>
    <col min="7" max="7" width="15.7109375" style="58" customWidth="1"/>
    <col min="8" max="8" width="15.7109375" style="59" customWidth="1"/>
    <col min="9" max="9" width="0.85546875" style="59" customWidth="1"/>
    <col min="10" max="16384" width="8.85546875" style="58"/>
  </cols>
  <sheetData>
    <row r="1" spans="2:9" x14ac:dyDescent="0.2">
      <c r="B1" s="277" t="str">
        <f>Client1</f>
        <v>Province of KwaZulu-Natal</v>
      </c>
      <c r="F1" s="506" t="str">
        <f>"Contract No. "&amp;ContractNo</f>
        <v>Contract No. ZNQ4198/436/4431/2020</v>
      </c>
      <c r="G1" s="506"/>
      <c r="H1" s="506"/>
    </row>
    <row r="2" spans="2:9" x14ac:dyDescent="0.2">
      <c r="B2" s="378" t="str">
        <f>Client2</f>
        <v>Department of Transport</v>
      </c>
      <c r="G2" s="342"/>
      <c r="H2" s="343"/>
    </row>
    <row r="3" spans="2:9" x14ac:dyDescent="0.2">
      <c r="B3" s="319"/>
      <c r="G3" s="342"/>
      <c r="H3" s="343"/>
    </row>
    <row r="4" spans="2:9" ht="12.75" customHeight="1" x14ac:dyDescent="0.2">
      <c r="B4" s="500" t="s">
        <v>1054</v>
      </c>
      <c r="C4" s="501"/>
      <c r="D4" s="501"/>
      <c r="E4" s="501"/>
      <c r="F4" s="501"/>
      <c r="G4" s="501"/>
      <c r="H4" s="507" t="str">
        <f>"CHAPTER "&amp;B10</f>
        <v>CHAPTER C11.4</v>
      </c>
      <c r="I4" s="136"/>
    </row>
    <row r="5" spans="2:9" ht="7.5" customHeight="1" x14ac:dyDescent="0.2">
      <c r="B5" s="533" t="str">
        <f>Information!C6</f>
        <v>UPGRADE TO KWAMAGODA (NKUKHU) RIVER BRIDGE 2002 OVER KWAMAGODA RIVER ON DISTRTICT ROAD D59 KM 0.108 IN THE PITERMARITZBURG REGION</v>
      </c>
      <c r="C5" s="534"/>
      <c r="D5" s="534"/>
      <c r="E5" s="534"/>
      <c r="F5" s="534"/>
      <c r="G5" s="534"/>
      <c r="H5" s="508"/>
      <c r="I5" s="127"/>
    </row>
    <row r="6" spans="2:9" ht="12.75" customHeight="1" x14ac:dyDescent="0.2">
      <c r="B6" s="535"/>
      <c r="C6" s="534"/>
      <c r="D6" s="534"/>
      <c r="E6" s="534"/>
      <c r="F6" s="534"/>
      <c r="G6" s="534"/>
      <c r="H6" s="508"/>
      <c r="I6" s="127"/>
    </row>
    <row r="7" spans="2:9" s="7" customFormat="1" ht="7.5" customHeight="1" x14ac:dyDescent="0.2">
      <c r="B7" s="536"/>
      <c r="C7" s="537"/>
      <c r="D7" s="537"/>
      <c r="E7" s="537"/>
      <c r="F7" s="537"/>
      <c r="G7" s="537"/>
      <c r="H7" s="509"/>
      <c r="I7" s="125"/>
    </row>
    <row r="8" spans="2:9" s="7" customFormat="1" ht="24.95" customHeight="1" x14ac:dyDescent="0.2">
      <c r="B8" s="263" t="s">
        <v>0</v>
      </c>
      <c r="C8" s="220" t="s">
        <v>1</v>
      </c>
      <c r="D8" s="220" t="s">
        <v>2</v>
      </c>
      <c r="E8" s="220" t="s">
        <v>9</v>
      </c>
      <c r="F8" s="220" t="s">
        <v>3</v>
      </c>
      <c r="G8" s="9" t="s">
        <v>4</v>
      </c>
      <c r="H8" s="9" t="s">
        <v>5</v>
      </c>
      <c r="I8" s="125"/>
    </row>
    <row r="9" spans="2:9" x14ac:dyDescent="0.2">
      <c r="B9" s="316"/>
      <c r="C9" s="347"/>
      <c r="D9" s="186"/>
      <c r="E9" s="186"/>
      <c r="F9" s="186"/>
      <c r="G9" s="194"/>
      <c r="H9" s="178" t="str">
        <f t="shared" ref="H9:H18" si="0">IF(D9="","",F9*G9)</f>
        <v/>
      </c>
      <c r="I9" s="16"/>
    </row>
    <row r="10" spans="2:9" x14ac:dyDescent="0.2">
      <c r="B10" s="226" t="s">
        <v>774</v>
      </c>
      <c r="C10" s="227" t="s">
        <v>775</v>
      </c>
      <c r="D10" s="186"/>
      <c r="E10" s="186"/>
      <c r="F10" s="186"/>
      <c r="G10" s="194"/>
      <c r="H10" s="178"/>
      <c r="I10" s="16"/>
    </row>
    <row r="11" spans="2:9" x14ac:dyDescent="0.2">
      <c r="B11" s="316"/>
      <c r="C11" s="347"/>
      <c r="D11" s="186"/>
      <c r="E11" s="186"/>
      <c r="F11" s="186"/>
      <c r="G11" s="194"/>
      <c r="H11" s="178"/>
      <c r="I11" s="16"/>
    </row>
    <row r="12" spans="2:9" x14ac:dyDescent="0.2">
      <c r="B12" s="316" t="s">
        <v>776</v>
      </c>
      <c r="C12" s="347" t="s">
        <v>777</v>
      </c>
      <c r="D12" s="186"/>
      <c r="E12" s="186"/>
      <c r="F12" s="186"/>
      <c r="G12" s="194"/>
      <c r="H12" s="178" t="str">
        <f t="shared" si="0"/>
        <v/>
      </c>
      <c r="I12" s="16"/>
    </row>
    <row r="13" spans="2:9" x14ac:dyDescent="0.2">
      <c r="B13" s="316"/>
      <c r="C13" s="347"/>
      <c r="D13" s="186"/>
      <c r="E13" s="186"/>
      <c r="F13" s="186"/>
      <c r="G13" s="194"/>
      <c r="H13" s="178" t="str">
        <f t="shared" si="0"/>
        <v/>
      </c>
      <c r="I13" s="16"/>
    </row>
    <row r="14" spans="2:9" ht="18" customHeight="1" x14ac:dyDescent="0.2">
      <c r="B14" s="183" t="s">
        <v>778</v>
      </c>
      <c r="C14" s="390" t="s">
        <v>779</v>
      </c>
      <c r="D14" s="186"/>
      <c r="E14" s="186"/>
      <c r="F14" s="186"/>
      <c r="G14" s="194"/>
      <c r="H14" s="178" t="str">
        <f t="shared" si="0"/>
        <v/>
      </c>
      <c r="I14" s="16"/>
    </row>
    <row r="15" spans="2:9" x14ac:dyDescent="0.2">
      <c r="B15" s="183"/>
      <c r="C15" s="347"/>
      <c r="D15" s="186"/>
      <c r="E15" s="186"/>
      <c r="F15" s="186"/>
      <c r="G15" s="194"/>
      <c r="H15" s="178" t="str">
        <f t="shared" si="0"/>
        <v/>
      </c>
      <c r="I15" s="16"/>
    </row>
    <row r="16" spans="2:9" x14ac:dyDescent="0.2">
      <c r="B16" s="316" t="s">
        <v>54</v>
      </c>
      <c r="C16" s="347" t="s">
        <v>808</v>
      </c>
      <c r="D16" s="306" t="s">
        <v>6</v>
      </c>
      <c r="E16" s="306"/>
      <c r="F16" s="187">
        <v>230</v>
      </c>
      <c r="G16" s="457"/>
      <c r="H16" s="178">
        <f t="shared" si="0"/>
        <v>0</v>
      </c>
      <c r="I16" s="47"/>
    </row>
    <row r="17" spans="2:9" x14ac:dyDescent="0.2">
      <c r="B17" s="183"/>
      <c r="C17" s="347"/>
      <c r="D17" s="186"/>
      <c r="E17" s="186"/>
      <c r="F17" s="232"/>
      <c r="G17" s="194"/>
      <c r="H17" s="178" t="str">
        <f t="shared" si="0"/>
        <v/>
      </c>
      <c r="I17" s="16"/>
    </row>
    <row r="18" spans="2:9" ht="38.25" x14ac:dyDescent="0.2">
      <c r="B18" s="316" t="s">
        <v>58</v>
      </c>
      <c r="C18" s="347" t="s">
        <v>780</v>
      </c>
      <c r="D18" s="306" t="s">
        <v>6</v>
      </c>
      <c r="E18" s="318"/>
      <c r="F18" s="187">
        <v>25</v>
      </c>
      <c r="G18" s="457"/>
      <c r="H18" s="178">
        <f t="shared" si="0"/>
        <v>0</v>
      </c>
      <c r="I18" s="145"/>
    </row>
    <row r="19" spans="2:9" x14ac:dyDescent="0.2">
      <c r="B19" s="316"/>
      <c r="C19" s="388"/>
      <c r="D19" s="306"/>
      <c r="E19" s="318"/>
      <c r="F19" s="232"/>
      <c r="G19" s="468"/>
      <c r="H19" s="178"/>
      <c r="I19" s="145"/>
    </row>
    <row r="20" spans="2:9" x14ac:dyDescent="0.2">
      <c r="B20" s="316" t="s">
        <v>781</v>
      </c>
      <c r="C20" s="389" t="s">
        <v>782</v>
      </c>
      <c r="D20" s="306"/>
      <c r="E20" s="318"/>
      <c r="F20" s="232"/>
      <c r="G20" s="468"/>
      <c r="H20" s="178"/>
      <c r="I20" s="145"/>
    </row>
    <row r="21" spans="2:9" x14ac:dyDescent="0.2">
      <c r="B21" s="316"/>
      <c r="C21" s="389"/>
      <c r="D21" s="306"/>
      <c r="E21" s="318"/>
      <c r="F21" s="232"/>
      <c r="G21" s="468"/>
      <c r="H21" s="178"/>
      <c r="I21" s="145"/>
    </row>
    <row r="22" spans="2:9" x14ac:dyDescent="0.2">
      <c r="B22" s="316" t="s">
        <v>69</v>
      </c>
      <c r="C22" s="347" t="s">
        <v>867</v>
      </c>
      <c r="D22" s="306" t="s">
        <v>49</v>
      </c>
      <c r="E22" s="318"/>
      <c r="F22" s="232">
        <v>4</v>
      </c>
      <c r="G22" s="468"/>
      <c r="H22" s="178">
        <f t="shared" ref="H22:H24" si="1">IF(D22="","",F22*G22)</f>
        <v>0</v>
      </c>
      <c r="I22" s="145"/>
    </row>
    <row r="23" spans="2:9" x14ac:dyDescent="0.2">
      <c r="B23" s="183"/>
      <c r="C23" s="389"/>
      <c r="D23" s="318"/>
      <c r="E23" s="318"/>
      <c r="F23" s="232"/>
      <c r="G23" s="195"/>
      <c r="H23" s="178" t="str">
        <f t="shared" ref="H23:H29" si="2">IF(D23="","",F23*G23)</f>
        <v/>
      </c>
      <c r="I23" s="145"/>
    </row>
    <row r="24" spans="2:9" x14ac:dyDescent="0.2">
      <c r="B24" s="316" t="s">
        <v>56</v>
      </c>
      <c r="C24" s="388" t="s">
        <v>870</v>
      </c>
      <c r="D24" s="306" t="s">
        <v>49</v>
      </c>
      <c r="E24" s="318"/>
      <c r="F24" s="232">
        <v>2</v>
      </c>
      <c r="G24" s="195"/>
      <c r="H24" s="178">
        <f t="shared" si="1"/>
        <v>0</v>
      </c>
      <c r="I24" s="145"/>
    </row>
    <row r="25" spans="2:9" x14ac:dyDescent="0.2">
      <c r="B25" s="183"/>
      <c r="C25" s="389"/>
      <c r="D25" s="318"/>
      <c r="E25" s="318"/>
      <c r="F25" s="232"/>
      <c r="G25" s="195"/>
      <c r="H25" s="178"/>
      <c r="I25" s="145"/>
    </row>
    <row r="26" spans="2:9" ht="25.5" x14ac:dyDescent="0.2">
      <c r="B26" s="316" t="s">
        <v>59</v>
      </c>
      <c r="C26" s="347" t="s">
        <v>868</v>
      </c>
      <c r="D26" s="306" t="s">
        <v>49</v>
      </c>
      <c r="E26" s="186"/>
      <c r="F26" s="187">
        <v>4</v>
      </c>
      <c r="G26" s="469"/>
      <c r="H26" s="178">
        <f t="shared" si="2"/>
        <v>0</v>
      </c>
      <c r="I26" s="16"/>
    </row>
    <row r="27" spans="2:9" x14ac:dyDescent="0.2">
      <c r="B27" s="316"/>
      <c r="C27" s="347"/>
      <c r="D27" s="306"/>
      <c r="E27" s="186"/>
      <c r="F27" s="187"/>
      <c r="G27" s="469"/>
      <c r="H27" s="178"/>
      <c r="I27" s="16"/>
    </row>
    <row r="28" spans="2:9" ht="38.25" x14ac:dyDescent="0.2">
      <c r="B28" s="316" t="s">
        <v>308</v>
      </c>
      <c r="C28" s="347" t="s">
        <v>869</v>
      </c>
      <c r="D28" s="306" t="s">
        <v>49</v>
      </c>
      <c r="E28" s="186"/>
      <c r="F28" s="187">
        <v>4</v>
      </c>
      <c r="G28" s="469"/>
      <c r="H28" s="178">
        <f t="shared" ref="H28" si="3">IF(D28="","",F28*G28)</f>
        <v>0</v>
      </c>
      <c r="I28" s="16"/>
    </row>
    <row r="29" spans="2:9" x14ac:dyDescent="0.2">
      <c r="B29" s="183"/>
      <c r="C29" s="347"/>
      <c r="D29" s="186"/>
      <c r="E29" s="186"/>
      <c r="F29" s="232"/>
      <c r="G29" s="194"/>
      <c r="H29" s="178" t="str">
        <f t="shared" si="2"/>
        <v/>
      </c>
      <c r="I29" s="16"/>
    </row>
    <row r="30" spans="2:9" x14ac:dyDescent="0.2">
      <c r="B30" s="316" t="s">
        <v>783</v>
      </c>
      <c r="C30" s="388" t="s">
        <v>784</v>
      </c>
      <c r="D30" s="306"/>
      <c r="E30" s="186"/>
      <c r="F30" s="232"/>
      <c r="G30" s="194"/>
      <c r="H30" s="178" t="str">
        <f t="shared" ref="H30:H37" si="4">IF(D30="","",F30*G30)</f>
        <v/>
      </c>
      <c r="I30" s="47"/>
    </row>
    <row r="31" spans="2:9" x14ac:dyDescent="0.2">
      <c r="B31" s="183"/>
      <c r="C31" s="347"/>
      <c r="D31" s="186"/>
      <c r="E31" s="186"/>
      <c r="F31" s="232"/>
      <c r="G31" s="194"/>
      <c r="H31" s="178" t="str">
        <f t="shared" si="4"/>
        <v/>
      </c>
      <c r="I31" s="16"/>
    </row>
    <row r="32" spans="2:9" x14ac:dyDescent="0.2">
      <c r="B32" s="316" t="s">
        <v>785</v>
      </c>
      <c r="C32" s="347" t="s">
        <v>786</v>
      </c>
      <c r="D32" s="306" t="s">
        <v>49</v>
      </c>
      <c r="E32" s="186"/>
      <c r="F32" s="232">
        <v>25</v>
      </c>
      <c r="G32" s="468"/>
      <c r="H32" s="178">
        <f t="shared" si="4"/>
        <v>0</v>
      </c>
      <c r="I32" s="16"/>
    </row>
    <row r="33" spans="2:9" x14ac:dyDescent="0.2">
      <c r="B33" s="183"/>
      <c r="C33" s="347"/>
      <c r="D33" s="186"/>
      <c r="E33" s="186"/>
      <c r="F33" s="232"/>
      <c r="G33" s="468"/>
      <c r="H33" s="178" t="str">
        <f t="shared" si="4"/>
        <v/>
      </c>
      <c r="I33" s="16"/>
    </row>
    <row r="34" spans="2:9" x14ac:dyDescent="0.2">
      <c r="B34" s="316" t="s">
        <v>787</v>
      </c>
      <c r="C34" s="347" t="s">
        <v>788</v>
      </c>
      <c r="D34" s="306"/>
      <c r="E34" s="186"/>
      <c r="F34" s="232"/>
      <c r="G34" s="194"/>
      <c r="H34" s="178" t="str">
        <f t="shared" si="4"/>
        <v/>
      </c>
      <c r="I34" s="16"/>
    </row>
    <row r="35" spans="2:9" x14ac:dyDescent="0.2">
      <c r="B35" s="183"/>
      <c r="C35" s="347"/>
      <c r="D35" s="186"/>
      <c r="E35" s="186"/>
      <c r="F35" s="232"/>
      <c r="G35" s="194"/>
      <c r="H35" s="178" t="str">
        <f t="shared" si="4"/>
        <v/>
      </c>
      <c r="I35" s="16"/>
    </row>
    <row r="36" spans="2:9" x14ac:dyDescent="0.2">
      <c r="B36" s="316" t="s">
        <v>789</v>
      </c>
      <c r="C36" s="388" t="s">
        <v>790</v>
      </c>
      <c r="D36" s="306" t="s">
        <v>49</v>
      </c>
      <c r="E36" s="186"/>
      <c r="F36" s="232">
        <v>60</v>
      </c>
      <c r="G36" s="468"/>
      <c r="H36" s="178">
        <f t="shared" si="4"/>
        <v>0</v>
      </c>
      <c r="I36" s="16"/>
    </row>
    <row r="37" spans="2:9" x14ac:dyDescent="0.2">
      <c r="B37" s="183"/>
      <c r="C37" s="347"/>
      <c r="D37" s="186"/>
      <c r="E37" s="186"/>
      <c r="F37" s="232"/>
      <c r="G37" s="194"/>
      <c r="H37" s="178" t="str">
        <f t="shared" si="4"/>
        <v/>
      </c>
      <c r="I37" s="16"/>
    </row>
    <row r="38" spans="2:9" x14ac:dyDescent="0.2">
      <c r="B38" s="183"/>
      <c r="C38" s="347"/>
      <c r="D38" s="186"/>
      <c r="E38" s="186"/>
      <c r="F38" s="232"/>
      <c r="G38" s="194"/>
      <c r="H38" s="178"/>
      <c r="I38" s="16"/>
    </row>
    <row r="39" spans="2:9" x14ac:dyDescent="0.2">
      <c r="B39" s="183"/>
      <c r="C39" s="347"/>
      <c r="D39" s="186"/>
      <c r="E39" s="186"/>
      <c r="F39" s="232"/>
      <c r="G39" s="194"/>
      <c r="H39" s="178"/>
      <c r="I39" s="16"/>
    </row>
    <row r="40" spans="2:9" x14ac:dyDescent="0.2">
      <c r="B40" s="183"/>
      <c r="C40" s="347"/>
      <c r="D40" s="186"/>
      <c r="E40" s="186"/>
      <c r="F40" s="232"/>
      <c r="G40" s="194"/>
      <c r="H40" s="178"/>
      <c r="I40" s="16"/>
    </row>
    <row r="41" spans="2:9" x14ac:dyDescent="0.2">
      <c r="B41" s="183"/>
      <c r="C41" s="347"/>
      <c r="D41" s="186"/>
      <c r="E41" s="186"/>
      <c r="F41" s="232"/>
      <c r="G41" s="194"/>
      <c r="H41" s="178"/>
      <c r="I41" s="16"/>
    </row>
    <row r="42" spans="2:9" x14ac:dyDescent="0.2">
      <c r="B42" s="183"/>
      <c r="C42" s="347"/>
      <c r="D42" s="186"/>
      <c r="E42" s="186"/>
      <c r="F42" s="232"/>
      <c r="G42" s="194"/>
      <c r="H42" s="178"/>
      <c r="I42" s="16"/>
    </row>
    <row r="43" spans="2:9" x14ac:dyDescent="0.2">
      <c r="B43" s="183"/>
      <c r="C43" s="347"/>
      <c r="D43" s="186"/>
      <c r="E43" s="186"/>
      <c r="F43" s="232"/>
      <c r="G43" s="194"/>
      <c r="H43" s="178"/>
      <c r="I43" s="16"/>
    </row>
    <row r="44" spans="2:9" x14ac:dyDescent="0.2">
      <c r="B44" s="183"/>
      <c r="C44" s="347"/>
      <c r="D44" s="186"/>
      <c r="E44" s="186"/>
      <c r="F44" s="232"/>
      <c r="G44" s="194"/>
      <c r="H44" s="178"/>
      <c r="I44" s="16"/>
    </row>
    <row r="45" spans="2:9" x14ac:dyDescent="0.2">
      <c r="B45" s="183"/>
      <c r="C45" s="347"/>
      <c r="D45" s="186"/>
      <c r="E45" s="186"/>
      <c r="F45" s="232"/>
      <c r="G45" s="194"/>
      <c r="H45" s="178"/>
      <c r="I45" s="16"/>
    </row>
    <row r="46" spans="2:9" x14ac:dyDescent="0.2">
      <c r="B46" s="183"/>
      <c r="C46" s="347"/>
      <c r="D46" s="186"/>
      <c r="E46" s="186"/>
      <c r="F46" s="232"/>
      <c r="G46" s="194"/>
      <c r="H46" s="178"/>
      <c r="I46" s="16"/>
    </row>
    <row r="47" spans="2:9" x14ac:dyDescent="0.2">
      <c r="B47" s="183"/>
      <c r="C47" s="347"/>
      <c r="D47" s="186"/>
      <c r="E47" s="186"/>
      <c r="F47" s="232"/>
      <c r="G47" s="194"/>
      <c r="H47" s="178"/>
      <c r="I47" s="16"/>
    </row>
    <row r="48" spans="2:9" x14ac:dyDescent="0.2">
      <c r="B48" s="183"/>
      <c r="C48" s="347"/>
      <c r="D48" s="186"/>
      <c r="E48" s="186"/>
      <c r="F48" s="232"/>
      <c r="G48" s="194"/>
      <c r="H48" s="178"/>
      <c r="I48" s="16"/>
    </row>
    <row r="49" spans="2:9" x14ac:dyDescent="0.2">
      <c r="B49" s="183"/>
      <c r="C49" s="347"/>
      <c r="D49" s="186"/>
      <c r="E49" s="186"/>
      <c r="F49" s="232"/>
      <c r="G49" s="194"/>
      <c r="H49" s="178"/>
      <c r="I49" s="16"/>
    </row>
    <row r="50" spans="2:9" x14ac:dyDescent="0.2">
      <c r="B50" s="183"/>
      <c r="C50" s="347"/>
      <c r="D50" s="186"/>
      <c r="E50" s="186"/>
      <c r="F50" s="232"/>
      <c r="G50" s="194"/>
      <c r="H50" s="178"/>
      <c r="I50" s="16"/>
    </row>
    <row r="51" spans="2:9" x14ac:dyDescent="0.2">
      <c r="B51" s="183"/>
      <c r="C51" s="347"/>
      <c r="D51" s="186"/>
      <c r="E51" s="186"/>
      <c r="F51" s="232"/>
      <c r="G51" s="194"/>
      <c r="H51" s="178"/>
      <c r="I51" s="16"/>
    </row>
    <row r="52" spans="2:9" x14ac:dyDescent="0.2">
      <c r="B52" s="183"/>
      <c r="C52" s="347"/>
      <c r="D52" s="186"/>
      <c r="E52" s="186"/>
      <c r="F52" s="232"/>
      <c r="G52" s="194"/>
      <c r="H52" s="178"/>
      <c r="I52" s="16"/>
    </row>
    <row r="53" spans="2:9" x14ac:dyDescent="0.2">
      <c r="B53" s="183"/>
      <c r="C53" s="347"/>
      <c r="D53" s="186"/>
      <c r="E53" s="186"/>
      <c r="F53" s="232"/>
      <c r="G53" s="194"/>
      <c r="H53" s="178"/>
      <c r="I53" s="16"/>
    </row>
    <row r="54" spans="2:9" x14ac:dyDescent="0.2">
      <c r="B54" s="183"/>
      <c r="C54" s="347"/>
      <c r="D54" s="186"/>
      <c r="E54" s="186"/>
      <c r="F54" s="232"/>
      <c r="G54" s="194"/>
      <c r="H54" s="178"/>
      <c r="I54" s="16"/>
    </row>
    <row r="55" spans="2:9" x14ac:dyDescent="0.2">
      <c r="B55" s="183"/>
      <c r="C55" s="347"/>
      <c r="D55" s="186"/>
      <c r="E55" s="186"/>
      <c r="F55" s="232"/>
      <c r="G55" s="194"/>
      <c r="H55" s="178"/>
      <c r="I55" s="16"/>
    </row>
    <row r="56" spans="2:9" x14ac:dyDescent="0.2">
      <c r="B56" s="183"/>
      <c r="C56" s="347"/>
      <c r="D56" s="186"/>
      <c r="E56" s="186"/>
      <c r="F56" s="232"/>
      <c r="G56" s="194"/>
      <c r="H56" s="178"/>
      <c r="I56" s="16"/>
    </row>
    <row r="57" spans="2:9" x14ac:dyDescent="0.2">
      <c r="B57" s="183"/>
      <c r="C57" s="347"/>
      <c r="D57" s="186"/>
      <c r="E57" s="186"/>
      <c r="F57" s="232"/>
      <c r="G57" s="194"/>
      <c r="H57" s="178"/>
      <c r="I57" s="16"/>
    </row>
    <row r="58" spans="2:9" x14ac:dyDescent="0.2">
      <c r="B58" s="183"/>
      <c r="C58" s="347"/>
      <c r="D58" s="186"/>
      <c r="E58" s="186"/>
      <c r="F58" s="232"/>
      <c r="G58" s="194"/>
      <c r="H58" s="178"/>
      <c r="I58" s="16"/>
    </row>
    <row r="59" spans="2:9" x14ac:dyDescent="0.2">
      <c r="B59" s="183"/>
      <c r="C59" s="347"/>
      <c r="D59" s="186"/>
      <c r="E59" s="186"/>
      <c r="F59" s="232"/>
      <c r="G59" s="194"/>
      <c r="H59" s="178"/>
      <c r="I59" s="16"/>
    </row>
    <row r="60" spans="2:9" x14ac:dyDescent="0.2">
      <c r="B60" s="183"/>
      <c r="C60" s="347"/>
      <c r="D60" s="186"/>
      <c r="E60" s="186"/>
      <c r="F60" s="232"/>
      <c r="G60" s="194"/>
      <c r="H60" s="178"/>
      <c r="I60" s="16"/>
    </row>
    <row r="61" spans="2:9" x14ac:dyDescent="0.2">
      <c r="B61" s="183"/>
      <c r="C61" s="347"/>
      <c r="D61" s="186"/>
      <c r="E61" s="186"/>
      <c r="F61" s="232"/>
      <c r="G61" s="194"/>
      <c r="H61" s="178"/>
      <c r="I61" s="16"/>
    </row>
    <row r="62" spans="2:9" x14ac:dyDescent="0.2">
      <c r="B62" s="183"/>
      <c r="C62" s="347"/>
      <c r="D62" s="186"/>
      <c r="E62" s="186"/>
      <c r="F62" s="232"/>
      <c r="G62" s="194"/>
      <c r="H62" s="178"/>
      <c r="I62" s="16"/>
    </row>
    <row r="63" spans="2:9" x14ac:dyDescent="0.2">
      <c r="B63" s="183"/>
      <c r="C63" s="347"/>
      <c r="D63" s="186"/>
      <c r="E63" s="186"/>
      <c r="F63" s="232"/>
      <c r="G63" s="194"/>
      <c r="H63" s="178"/>
      <c r="I63" s="16"/>
    </row>
    <row r="64" spans="2:9" x14ac:dyDescent="0.2">
      <c r="B64" s="183"/>
      <c r="C64" s="347"/>
      <c r="D64" s="186"/>
      <c r="E64" s="186"/>
      <c r="F64" s="232"/>
      <c r="G64" s="194"/>
      <c r="H64" s="178"/>
      <c r="I64" s="16"/>
    </row>
    <row r="65" spans="2:9" x14ac:dyDescent="0.2">
      <c r="B65" s="183"/>
      <c r="C65" s="347"/>
      <c r="D65" s="186"/>
      <c r="E65" s="186"/>
      <c r="F65" s="232"/>
      <c r="G65" s="194"/>
      <c r="H65" s="178"/>
      <c r="I65" s="16"/>
    </row>
    <row r="66" spans="2:9" x14ac:dyDescent="0.2">
      <c r="B66" s="183"/>
      <c r="C66" s="347"/>
      <c r="D66" s="186"/>
      <c r="E66" s="186"/>
      <c r="F66" s="232"/>
      <c r="G66" s="194"/>
      <c r="H66" s="178"/>
      <c r="I66" s="16"/>
    </row>
    <row r="67" spans="2:9" x14ac:dyDescent="0.2">
      <c r="B67" s="183"/>
      <c r="C67" s="347"/>
      <c r="D67" s="186"/>
      <c r="E67" s="186"/>
      <c r="F67" s="232"/>
      <c r="G67" s="194"/>
      <c r="H67" s="178"/>
      <c r="I67" s="16"/>
    </row>
    <row r="68" spans="2:9" x14ac:dyDescent="0.2">
      <c r="B68" s="183"/>
      <c r="C68" s="388"/>
      <c r="D68" s="186"/>
      <c r="E68" s="186"/>
      <c r="F68" s="186"/>
      <c r="G68" s="468"/>
      <c r="H68" s="178"/>
      <c r="I68" s="16"/>
    </row>
    <row r="69" spans="2:9" x14ac:dyDescent="0.2">
      <c r="B69" s="183"/>
      <c r="C69" s="388"/>
      <c r="D69" s="186"/>
      <c r="E69" s="186"/>
      <c r="F69" s="186"/>
      <c r="G69" s="468"/>
      <c r="H69" s="178"/>
      <c r="I69" s="16"/>
    </row>
    <row r="70" spans="2:9" x14ac:dyDescent="0.2">
      <c r="B70" s="183"/>
      <c r="C70" s="388"/>
      <c r="D70" s="186"/>
      <c r="E70" s="186"/>
      <c r="F70" s="186"/>
      <c r="G70" s="468"/>
      <c r="H70" s="178"/>
      <c r="I70" s="16"/>
    </row>
    <row r="71" spans="2:9" x14ac:dyDescent="0.2">
      <c r="B71" s="183"/>
      <c r="C71" s="388"/>
      <c r="D71" s="186"/>
      <c r="E71" s="186"/>
      <c r="F71" s="186"/>
      <c r="G71" s="468"/>
      <c r="H71" s="178"/>
      <c r="I71" s="16"/>
    </row>
    <row r="72" spans="2:9" x14ac:dyDescent="0.2">
      <c r="B72" s="316"/>
      <c r="C72" s="388"/>
      <c r="D72" s="306"/>
      <c r="E72" s="318"/>
      <c r="F72" s="318"/>
      <c r="G72" s="468"/>
      <c r="H72" s="178"/>
      <c r="I72" s="147"/>
    </row>
    <row r="73" spans="2:9" x14ac:dyDescent="0.2">
      <c r="B73" s="316"/>
      <c r="C73" s="347"/>
      <c r="D73" s="186"/>
      <c r="E73" s="186"/>
      <c r="F73" s="186"/>
      <c r="G73" s="194"/>
      <c r="H73" s="191" t="str">
        <f t="shared" ref="H73" si="5">IF(D73="","",F73*G73)</f>
        <v/>
      </c>
      <c r="I73" s="16"/>
    </row>
    <row r="74" spans="2:9" s="22" customFormat="1" ht="19.5" customHeight="1" x14ac:dyDescent="0.2">
      <c r="B74" s="391" t="str">
        <f>$B$10</f>
        <v>C11.4</v>
      </c>
      <c r="C74" s="392" t="s">
        <v>655</v>
      </c>
      <c r="D74" s="393"/>
      <c r="E74" s="393"/>
      <c r="F74" s="394"/>
      <c r="G74" s="470"/>
      <c r="H74" s="471">
        <f>SUM(H9:H73)</f>
        <v>0</v>
      </c>
      <c r="I74" s="26"/>
    </row>
    <row r="75" spans="2:9" x14ac:dyDescent="0.2">
      <c r="B75" s="491"/>
      <c r="C75" s="491"/>
      <c r="D75" s="491"/>
      <c r="E75" s="491"/>
      <c r="F75" s="531"/>
      <c r="G75" s="531"/>
      <c r="H75" s="531"/>
    </row>
    <row r="76" spans="2:9" x14ac:dyDescent="0.2">
      <c r="B76" s="491"/>
      <c r="C76" s="491"/>
      <c r="D76" s="491"/>
      <c r="E76" s="491"/>
      <c r="F76" s="531"/>
      <c r="G76" s="531"/>
      <c r="H76" s="531"/>
    </row>
    <row r="77" spans="2:9" x14ac:dyDescent="0.2">
      <c r="B77" s="532"/>
      <c r="C77" s="532"/>
      <c r="D77" s="532"/>
      <c r="E77" s="532"/>
      <c r="F77" s="531"/>
      <c r="G77" s="531"/>
      <c r="H77" s="531"/>
    </row>
    <row r="78" spans="2:9" x14ac:dyDescent="0.2">
      <c r="B78" s="530"/>
      <c r="C78" s="530"/>
      <c r="D78" s="530"/>
      <c r="E78" s="530"/>
      <c r="F78" s="530"/>
      <c r="G78" s="530"/>
      <c r="H78" s="531"/>
      <c r="I78" s="136"/>
    </row>
    <row r="79" spans="2:9" x14ac:dyDescent="0.2">
      <c r="B79" s="517"/>
      <c r="C79" s="517"/>
      <c r="D79" s="517"/>
      <c r="E79" s="517"/>
      <c r="F79" s="517"/>
      <c r="G79" s="517"/>
      <c r="H79" s="531"/>
      <c r="I79" s="127"/>
    </row>
    <row r="80" spans="2:9" x14ac:dyDescent="0.2">
      <c r="B80" s="517"/>
      <c r="C80" s="517"/>
      <c r="D80" s="517"/>
      <c r="E80" s="517"/>
      <c r="F80" s="517"/>
      <c r="G80" s="517"/>
      <c r="H80" s="531"/>
      <c r="I80" s="127"/>
    </row>
    <row r="81" spans="2:9" x14ac:dyDescent="0.2">
      <c r="B81" s="517"/>
      <c r="C81" s="517"/>
      <c r="D81" s="517"/>
      <c r="E81" s="517"/>
      <c r="F81" s="517"/>
      <c r="G81" s="517"/>
      <c r="H81" s="531"/>
      <c r="I81" s="127"/>
    </row>
    <row r="82" spans="2:9" s="7" customFormat="1" ht="24.95" customHeight="1" x14ac:dyDescent="0.2">
      <c r="B82" s="395"/>
      <c r="C82" s="376"/>
      <c r="D82" s="376"/>
      <c r="E82" s="376"/>
      <c r="F82" s="376"/>
      <c r="G82" s="137"/>
      <c r="H82" s="137"/>
      <c r="I82" s="125"/>
    </row>
    <row r="83" spans="2:9" s="22" customFormat="1" ht="19.5" customHeight="1" x14ac:dyDescent="0.2">
      <c r="B83" s="396"/>
      <c r="C83" s="385"/>
      <c r="D83" s="396"/>
      <c r="E83" s="396"/>
      <c r="F83" s="397"/>
      <c r="G83" s="149"/>
      <c r="H83" s="26"/>
      <c r="I83" s="26"/>
    </row>
    <row r="84" spans="2:9" x14ac:dyDescent="0.2">
      <c r="B84" s="398"/>
      <c r="C84" s="292"/>
      <c r="D84" s="399"/>
      <c r="E84" s="400"/>
      <c r="F84" s="401"/>
      <c r="G84" s="150"/>
      <c r="H84" s="32"/>
      <c r="I84" s="145"/>
    </row>
    <row r="85" spans="2:9" x14ac:dyDescent="0.2">
      <c r="B85" s="402"/>
      <c r="C85" s="402"/>
      <c r="D85" s="402"/>
      <c r="E85" s="402"/>
      <c r="F85" s="402"/>
      <c r="G85" s="151"/>
      <c r="H85" s="151"/>
      <c r="I85" s="16"/>
    </row>
    <row r="86" spans="2:9" x14ac:dyDescent="0.2">
      <c r="B86" s="402"/>
      <c r="C86" s="402"/>
      <c r="D86" s="402"/>
      <c r="E86" s="402"/>
      <c r="F86" s="402"/>
      <c r="G86" s="151"/>
      <c r="H86" s="151"/>
      <c r="I86" s="16"/>
    </row>
    <row r="87" spans="2:9" x14ac:dyDescent="0.2">
      <c r="B87" s="402"/>
      <c r="C87" s="402"/>
      <c r="D87" s="402"/>
      <c r="E87" s="402"/>
      <c r="F87" s="402"/>
      <c r="G87" s="151"/>
      <c r="H87" s="151"/>
      <c r="I87" s="47"/>
    </row>
    <row r="88" spans="2:9" x14ac:dyDescent="0.2">
      <c r="B88" s="402"/>
      <c r="C88" s="402"/>
      <c r="D88" s="402"/>
      <c r="E88" s="402"/>
      <c r="F88" s="402"/>
      <c r="G88" s="151"/>
      <c r="H88" s="151"/>
      <c r="I88" s="16"/>
    </row>
    <row r="89" spans="2:9" x14ac:dyDescent="0.2">
      <c r="B89" s="402"/>
      <c r="C89" s="402"/>
      <c r="D89" s="402"/>
      <c r="E89" s="402"/>
      <c r="F89" s="402"/>
      <c r="G89" s="151"/>
      <c r="H89" s="151"/>
      <c r="I89" s="16"/>
    </row>
    <row r="90" spans="2:9" x14ac:dyDescent="0.2">
      <c r="B90" s="402"/>
      <c r="C90" s="402"/>
      <c r="D90" s="402"/>
      <c r="E90" s="402"/>
      <c r="F90" s="402"/>
      <c r="G90" s="151"/>
      <c r="H90" s="151"/>
      <c r="I90" s="16"/>
    </row>
    <row r="91" spans="2:9" x14ac:dyDescent="0.2">
      <c r="B91" s="402"/>
      <c r="C91" s="402"/>
      <c r="D91" s="402"/>
      <c r="E91" s="402"/>
      <c r="F91" s="402"/>
      <c r="G91" s="151"/>
      <c r="H91" s="151"/>
      <c r="I91" s="47"/>
    </row>
    <row r="92" spans="2:9" x14ac:dyDescent="0.2">
      <c r="B92" s="402"/>
      <c r="C92" s="402"/>
      <c r="D92" s="402"/>
      <c r="E92" s="402"/>
      <c r="F92" s="402"/>
      <c r="G92" s="151"/>
      <c r="H92" s="151"/>
      <c r="I92" s="16"/>
    </row>
    <row r="93" spans="2:9" x14ac:dyDescent="0.2">
      <c r="B93" s="402"/>
      <c r="C93" s="402"/>
      <c r="D93" s="402"/>
      <c r="E93" s="402"/>
      <c r="F93" s="402"/>
      <c r="G93" s="151"/>
      <c r="H93" s="151"/>
      <c r="I93" s="16"/>
    </row>
    <row r="94" spans="2:9" x14ac:dyDescent="0.2">
      <c r="B94" s="402"/>
      <c r="C94" s="402"/>
      <c r="D94" s="402"/>
      <c r="E94" s="402"/>
      <c r="F94" s="402"/>
      <c r="G94" s="151"/>
      <c r="H94" s="151"/>
      <c r="I94" s="16"/>
    </row>
    <row r="95" spans="2:9" x14ac:dyDescent="0.2">
      <c r="B95" s="403"/>
      <c r="C95" s="292"/>
      <c r="D95" s="404"/>
      <c r="E95" s="399"/>
      <c r="F95" s="399"/>
      <c r="G95" s="152"/>
      <c r="H95" s="32"/>
      <c r="I95" s="16"/>
    </row>
    <row r="96" spans="2:9" x14ac:dyDescent="0.2">
      <c r="B96" s="398"/>
      <c r="C96" s="292"/>
      <c r="D96" s="399"/>
      <c r="E96" s="399"/>
      <c r="F96" s="399"/>
      <c r="G96" s="152"/>
      <c r="H96" s="32"/>
      <c r="I96" s="16"/>
    </row>
    <row r="97" spans="2:9" x14ac:dyDescent="0.2">
      <c r="B97" s="405"/>
      <c r="C97" s="292"/>
      <c r="D97" s="404"/>
      <c r="E97" s="399"/>
      <c r="F97" s="399"/>
      <c r="G97" s="153"/>
      <c r="H97" s="32"/>
      <c r="I97" s="16"/>
    </row>
    <row r="98" spans="2:9" x14ac:dyDescent="0.2">
      <c r="B98" s="405"/>
      <c r="C98" s="292"/>
      <c r="D98" s="404"/>
      <c r="E98" s="399"/>
      <c r="F98" s="399"/>
      <c r="G98" s="153"/>
      <c r="H98" s="32"/>
      <c r="I98" s="16"/>
    </row>
    <row r="99" spans="2:9" x14ac:dyDescent="0.2">
      <c r="B99" s="405"/>
      <c r="C99" s="292"/>
      <c r="D99" s="404"/>
      <c r="E99" s="400"/>
      <c r="F99" s="400"/>
      <c r="G99" s="152"/>
      <c r="H99" s="32"/>
      <c r="I99" s="16"/>
    </row>
    <row r="100" spans="2:9" x14ac:dyDescent="0.2">
      <c r="B100" s="398"/>
      <c r="C100" s="292"/>
      <c r="D100" s="399"/>
      <c r="E100" s="399"/>
      <c r="F100" s="399"/>
      <c r="G100" s="152"/>
      <c r="H100" s="32"/>
      <c r="I100" s="16"/>
    </row>
    <row r="101" spans="2:9" x14ac:dyDescent="0.2">
      <c r="B101" s="405"/>
      <c r="C101" s="292"/>
      <c r="D101" s="404"/>
      <c r="E101" s="400"/>
      <c r="F101" s="400"/>
      <c r="G101" s="152"/>
      <c r="H101" s="32"/>
      <c r="I101" s="16"/>
    </row>
    <row r="102" spans="2:9" x14ac:dyDescent="0.2">
      <c r="B102" s="398"/>
      <c r="C102" s="292"/>
      <c r="D102" s="399"/>
      <c r="E102" s="399"/>
      <c r="F102" s="399"/>
      <c r="G102" s="152"/>
      <c r="H102" s="32"/>
      <c r="I102" s="16"/>
    </row>
    <row r="103" spans="2:9" x14ac:dyDescent="0.2">
      <c r="B103" s="405"/>
      <c r="C103" s="292"/>
      <c r="D103" s="404"/>
      <c r="E103" s="400"/>
      <c r="F103" s="400"/>
      <c r="G103" s="152"/>
      <c r="H103" s="32"/>
      <c r="I103" s="145"/>
    </row>
    <row r="104" spans="2:9" x14ac:dyDescent="0.2">
      <c r="B104" s="398"/>
      <c r="C104" s="292"/>
      <c r="D104" s="399"/>
      <c r="E104" s="399"/>
      <c r="F104" s="399"/>
      <c r="G104" s="152"/>
      <c r="H104" s="32"/>
      <c r="I104" s="16"/>
    </row>
    <row r="105" spans="2:9" x14ac:dyDescent="0.2">
      <c r="B105" s="398"/>
      <c r="C105" s="292"/>
      <c r="D105" s="399"/>
      <c r="E105" s="399"/>
      <c r="F105" s="399"/>
      <c r="G105" s="152"/>
      <c r="H105" s="32"/>
      <c r="I105" s="16"/>
    </row>
    <row r="106" spans="2:9" x14ac:dyDescent="0.2">
      <c r="B106" s="398"/>
      <c r="C106" s="292"/>
      <c r="D106" s="399"/>
      <c r="E106" s="399"/>
      <c r="F106" s="399"/>
      <c r="G106" s="152"/>
      <c r="H106" s="32"/>
      <c r="I106" s="16"/>
    </row>
    <row r="107" spans="2:9" x14ac:dyDescent="0.2">
      <c r="B107" s="398"/>
      <c r="C107" s="292"/>
      <c r="D107" s="399"/>
      <c r="E107" s="399"/>
      <c r="F107" s="399"/>
      <c r="G107" s="152"/>
      <c r="H107" s="32"/>
      <c r="I107" s="16"/>
    </row>
    <row r="108" spans="2:9" x14ac:dyDescent="0.2">
      <c r="B108" s="398"/>
      <c r="C108" s="292"/>
      <c r="D108" s="399"/>
      <c r="E108" s="399"/>
      <c r="F108" s="399"/>
      <c r="G108" s="152"/>
      <c r="H108" s="32"/>
      <c r="I108" s="16"/>
    </row>
    <row r="109" spans="2:9" x14ac:dyDescent="0.2">
      <c r="B109" s="398"/>
      <c r="C109" s="292"/>
      <c r="D109" s="399"/>
      <c r="E109" s="399"/>
      <c r="F109" s="399"/>
      <c r="G109" s="152"/>
      <c r="H109" s="32"/>
      <c r="I109" s="16"/>
    </row>
    <row r="110" spans="2:9" x14ac:dyDescent="0.2">
      <c r="B110" s="398"/>
      <c r="C110" s="292"/>
      <c r="D110" s="399"/>
      <c r="E110" s="399"/>
      <c r="F110" s="399"/>
      <c r="G110" s="152"/>
      <c r="H110" s="32"/>
      <c r="I110" s="16"/>
    </row>
    <row r="111" spans="2:9" x14ac:dyDescent="0.2">
      <c r="B111" s="398"/>
      <c r="C111" s="292"/>
      <c r="D111" s="399"/>
      <c r="E111" s="399"/>
      <c r="F111" s="399"/>
      <c r="G111" s="152"/>
      <c r="H111" s="32"/>
      <c r="I111" s="16"/>
    </row>
    <row r="112" spans="2:9" x14ac:dyDescent="0.2">
      <c r="B112" s="398"/>
      <c r="C112" s="292"/>
      <c r="D112" s="399"/>
      <c r="E112" s="399"/>
      <c r="F112" s="399"/>
      <c r="G112" s="152"/>
      <c r="H112" s="32"/>
      <c r="I112" s="16"/>
    </row>
    <row r="113" spans="2:9" x14ac:dyDescent="0.2">
      <c r="B113" s="398"/>
      <c r="C113" s="292"/>
      <c r="D113" s="399"/>
      <c r="E113" s="399"/>
      <c r="F113" s="399"/>
      <c r="G113" s="154"/>
      <c r="H113" s="32"/>
      <c r="I113" s="16"/>
    </row>
    <row r="114" spans="2:9" x14ac:dyDescent="0.2">
      <c r="B114" s="398"/>
      <c r="C114" s="292"/>
      <c r="D114" s="399"/>
      <c r="E114" s="399"/>
      <c r="F114" s="399"/>
      <c r="G114" s="154"/>
      <c r="H114" s="32"/>
      <c r="I114" s="16"/>
    </row>
    <row r="115" spans="2:9" x14ac:dyDescent="0.2">
      <c r="B115" s="398"/>
      <c r="C115" s="292"/>
      <c r="D115" s="399"/>
      <c r="E115" s="399"/>
      <c r="F115" s="399"/>
      <c r="G115" s="154"/>
      <c r="H115" s="32"/>
      <c r="I115" s="16"/>
    </row>
    <row r="116" spans="2:9" x14ac:dyDescent="0.2">
      <c r="B116" s="398"/>
      <c r="C116" s="292"/>
      <c r="D116" s="399"/>
      <c r="E116" s="399"/>
      <c r="F116" s="399"/>
      <c r="G116" s="154"/>
      <c r="H116" s="32"/>
      <c r="I116" s="16"/>
    </row>
    <row r="117" spans="2:9" x14ac:dyDescent="0.2">
      <c r="B117" s="398"/>
      <c r="C117" s="292"/>
      <c r="D117" s="399"/>
      <c r="E117" s="399"/>
      <c r="F117" s="399"/>
      <c r="G117" s="154"/>
      <c r="H117" s="32"/>
      <c r="I117" s="16"/>
    </row>
    <row r="118" spans="2:9" x14ac:dyDescent="0.2">
      <c r="B118" s="398"/>
      <c r="C118" s="292"/>
      <c r="D118" s="399"/>
      <c r="E118" s="399"/>
      <c r="F118" s="399"/>
      <c r="G118" s="154"/>
      <c r="H118" s="32"/>
      <c r="I118" s="16"/>
    </row>
    <row r="119" spans="2:9" s="22" customFormat="1" ht="19.5" customHeight="1" x14ac:dyDescent="0.2">
      <c r="B119" s="406"/>
      <c r="C119" s="385"/>
      <c r="D119" s="396"/>
      <c r="E119" s="396"/>
      <c r="F119" s="397"/>
      <c r="G119" s="149"/>
      <c r="H119" s="26"/>
      <c r="I119" s="26"/>
    </row>
    <row r="120" spans="2:9" x14ac:dyDescent="0.2">
      <c r="B120" s="491"/>
      <c r="C120" s="491"/>
      <c r="D120" s="491"/>
      <c r="E120" s="491"/>
      <c r="F120" s="531"/>
      <c r="G120" s="531"/>
      <c r="H120" s="531"/>
    </row>
    <row r="121" spans="2:9" x14ac:dyDescent="0.2">
      <c r="B121" s="491"/>
      <c r="C121" s="491"/>
      <c r="D121" s="491"/>
      <c r="E121" s="491"/>
      <c r="F121" s="531"/>
      <c r="G121" s="531"/>
      <c r="H121" s="531"/>
    </row>
    <row r="122" spans="2:9" x14ac:dyDescent="0.2">
      <c r="B122" s="532"/>
      <c r="C122" s="532"/>
      <c r="D122" s="532"/>
      <c r="E122" s="532"/>
      <c r="F122" s="531"/>
      <c r="G122" s="531"/>
      <c r="H122" s="531"/>
    </row>
    <row r="123" spans="2:9" x14ac:dyDescent="0.2">
      <c r="B123" s="530"/>
      <c r="C123" s="530"/>
      <c r="D123" s="530"/>
      <c r="E123" s="530"/>
      <c r="F123" s="530"/>
      <c r="G123" s="530"/>
      <c r="H123" s="531"/>
      <c r="I123" s="136"/>
    </row>
    <row r="124" spans="2:9" x14ac:dyDescent="0.2">
      <c r="B124" s="517"/>
      <c r="C124" s="517"/>
      <c r="D124" s="517"/>
      <c r="E124" s="517"/>
      <c r="F124" s="517"/>
      <c r="G124" s="517"/>
      <c r="H124" s="531"/>
      <c r="I124" s="127"/>
    </row>
    <row r="125" spans="2:9" x14ac:dyDescent="0.2">
      <c r="B125" s="517"/>
      <c r="C125" s="517"/>
      <c r="D125" s="517"/>
      <c r="E125" s="517"/>
      <c r="F125" s="517"/>
      <c r="G125" s="517"/>
      <c r="H125" s="531"/>
      <c r="I125" s="127"/>
    </row>
    <row r="126" spans="2:9" x14ac:dyDescent="0.2">
      <c r="B126" s="517"/>
      <c r="C126" s="517"/>
      <c r="D126" s="517"/>
      <c r="E126" s="517"/>
      <c r="F126" s="517"/>
      <c r="G126" s="517"/>
      <c r="H126" s="531"/>
      <c r="I126" s="127"/>
    </row>
    <row r="127" spans="2:9" s="7" customFormat="1" ht="24.95" customHeight="1" x14ac:dyDescent="0.2">
      <c r="B127" s="395"/>
      <c r="C127" s="376"/>
      <c r="D127" s="376"/>
      <c r="E127" s="376"/>
      <c r="F127" s="376"/>
      <c r="G127" s="137"/>
      <c r="H127" s="137"/>
      <c r="I127" s="125"/>
    </row>
    <row r="128" spans="2:9" s="22" customFormat="1" ht="19.5" customHeight="1" x14ac:dyDescent="0.2">
      <c r="B128" s="396"/>
      <c r="C128" s="385"/>
      <c r="D128" s="396"/>
      <c r="E128" s="396"/>
      <c r="F128" s="397"/>
      <c r="G128" s="149"/>
      <c r="H128" s="26"/>
      <c r="I128" s="26"/>
    </row>
    <row r="129" spans="2:9" x14ac:dyDescent="0.2">
      <c r="B129" s="398"/>
      <c r="C129" s="292"/>
      <c r="D129" s="399"/>
      <c r="E129" s="399"/>
      <c r="F129" s="399"/>
      <c r="G129" s="154"/>
      <c r="H129" s="32"/>
      <c r="I129" s="16"/>
    </row>
    <row r="130" spans="2:9" x14ac:dyDescent="0.2">
      <c r="B130" s="398"/>
      <c r="C130" s="292"/>
      <c r="D130" s="399"/>
      <c r="E130" s="399"/>
      <c r="F130" s="399"/>
      <c r="G130" s="154"/>
      <c r="H130" s="32"/>
      <c r="I130" s="16"/>
    </row>
    <row r="131" spans="2:9" x14ac:dyDescent="0.2">
      <c r="B131" s="398"/>
      <c r="C131" s="292"/>
      <c r="D131" s="399"/>
      <c r="E131" s="399"/>
      <c r="F131" s="399"/>
      <c r="G131" s="154"/>
      <c r="H131" s="32"/>
      <c r="I131" s="16"/>
    </row>
    <row r="132" spans="2:9" x14ac:dyDescent="0.2">
      <c r="B132" s="405"/>
      <c r="C132" s="292"/>
      <c r="D132" s="404"/>
      <c r="E132" s="400"/>
      <c r="F132" s="400"/>
      <c r="G132" s="154"/>
      <c r="H132" s="32"/>
      <c r="I132" s="147"/>
    </row>
    <row r="133" spans="2:9" x14ac:dyDescent="0.2">
      <c r="B133" s="405"/>
      <c r="C133" s="292"/>
      <c r="D133" s="399"/>
      <c r="E133" s="399"/>
      <c r="F133" s="399"/>
      <c r="G133" s="155"/>
      <c r="H133" s="16"/>
      <c r="I133" s="16"/>
    </row>
    <row r="134" spans="2:9" x14ac:dyDescent="0.2">
      <c r="B134" s="405"/>
      <c r="C134" s="292"/>
      <c r="D134" s="399"/>
      <c r="E134" s="399"/>
      <c r="F134" s="399"/>
      <c r="G134" s="155"/>
      <c r="H134" s="16"/>
      <c r="I134" s="16"/>
    </row>
    <row r="135" spans="2:9" x14ac:dyDescent="0.2">
      <c r="B135" s="405"/>
      <c r="C135" s="292"/>
      <c r="D135" s="399"/>
      <c r="E135" s="399"/>
      <c r="F135" s="399"/>
      <c r="G135" s="155"/>
      <c r="H135" s="16"/>
      <c r="I135" s="16"/>
    </row>
    <row r="136" spans="2:9" x14ac:dyDescent="0.2">
      <c r="B136" s="398"/>
      <c r="C136" s="312"/>
      <c r="D136" s="399"/>
      <c r="E136" s="399"/>
      <c r="F136" s="399"/>
      <c r="G136" s="155"/>
      <c r="H136" s="16"/>
      <c r="I136" s="16"/>
    </row>
    <row r="137" spans="2:9" x14ac:dyDescent="0.2">
      <c r="B137" s="398"/>
      <c r="C137" s="292"/>
      <c r="D137" s="399"/>
      <c r="E137" s="399"/>
      <c r="F137" s="399"/>
      <c r="G137" s="155"/>
      <c r="H137" s="16"/>
      <c r="I137" s="16"/>
    </row>
    <row r="138" spans="2:9" x14ac:dyDescent="0.2">
      <c r="B138" s="405"/>
      <c r="C138" s="292"/>
      <c r="D138" s="404"/>
      <c r="E138" s="404"/>
      <c r="F138" s="407"/>
      <c r="G138" s="156"/>
      <c r="H138" s="32"/>
      <c r="I138" s="47"/>
    </row>
    <row r="139" spans="2:9" x14ac:dyDescent="0.2">
      <c r="B139" s="398"/>
      <c r="C139" s="292"/>
      <c r="D139" s="399"/>
      <c r="E139" s="399"/>
      <c r="F139" s="401"/>
      <c r="G139" s="155"/>
      <c r="H139" s="32"/>
      <c r="I139" s="16"/>
    </row>
    <row r="140" spans="2:9" x14ac:dyDescent="0.2">
      <c r="B140" s="405"/>
      <c r="C140" s="292"/>
      <c r="D140" s="404"/>
      <c r="E140" s="399"/>
      <c r="F140" s="401"/>
      <c r="G140" s="157"/>
      <c r="H140" s="32"/>
      <c r="I140" s="16"/>
    </row>
    <row r="141" spans="2:9" x14ac:dyDescent="0.2">
      <c r="B141" s="398"/>
      <c r="C141" s="292"/>
      <c r="D141" s="399"/>
      <c r="E141" s="399"/>
      <c r="F141" s="401"/>
      <c r="G141" s="155"/>
      <c r="H141" s="32"/>
      <c r="I141" s="48"/>
    </row>
    <row r="142" spans="2:9" x14ac:dyDescent="0.2">
      <c r="B142" s="405"/>
      <c r="C142" s="292"/>
      <c r="D142" s="404"/>
      <c r="E142" s="400"/>
      <c r="F142" s="401"/>
      <c r="G142" s="158"/>
      <c r="H142" s="32"/>
      <c r="I142" s="145"/>
    </row>
    <row r="143" spans="2:9" x14ac:dyDescent="0.2">
      <c r="B143" s="398"/>
      <c r="C143" s="312"/>
      <c r="D143" s="400"/>
      <c r="E143" s="400"/>
      <c r="F143" s="401"/>
      <c r="G143" s="158"/>
      <c r="H143" s="32"/>
      <c r="I143" s="145"/>
    </row>
    <row r="144" spans="2:9" x14ac:dyDescent="0.2">
      <c r="B144" s="405"/>
      <c r="C144" s="292"/>
      <c r="D144" s="404"/>
      <c r="E144" s="400"/>
      <c r="F144" s="401"/>
      <c r="G144" s="154"/>
      <c r="H144" s="32"/>
      <c r="I144" s="145"/>
    </row>
    <row r="145" spans="2:9" x14ac:dyDescent="0.2">
      <c r="B145" s="405"/>
      <c r="C145" s="292"/>
      <c r="D145" s="404"/>
      <c r="E145" s="400"/>
      <c r="F145" s="401"/>
      <c r="G145" s="154"/>
      <c r="H145" s="32"/>
      <c r="I145" s="145"/>
    </row>
    <row r="146" spans="2:9" x14ac:dyDescent="0.2">
      <c r="B146" s="405"/>
      <c r="C146" s="292"/>
      <c r="D146" s="404"/>
      <c r="E146" s="400"/>
      <c r="F146" s="401"/>
      <c r="G146" s="154"/>
      <c r="H146" s="32"/>
      <c r="I146" s="145"/>
    </row>
    <row r="147" spans="2:9" x14ac:dyDescent="0.2">
      <c r="B147" s="398"/>
      <c r="C147" s="312"/>
      <c r="D147" s="400"/>
      <c r="E147" s="400"/>
      <c r="F147" s="401"/>
      <c r="G147" s="158"/>
      <c r="H147" s="32"/>
      <c r="I147" s="145"/>
    </row>
    <row r="148" spans="2:9" x14ac:dyDescent="0.2">
      <c r="B148" s="405"/>
      <c r="C148" s="292"/>
      <c r="D148" s="404"/>
      <c r="E148" s="400"/>
      <c r="F148" s="401"/>
      <c r="G148" s="157"/>
      <c r="H148" s="32"/>
      <c r="I148" s="145"/>
    </row>
    <row r="149" spans="2:9" x14ac:dyDescent="0.2">
      <c r="B149" s="398"/>
      <c r="C149" s="292"/>
      <c r="D149" s="399"/>
      <c r="E149" s="400"/>
      <c r="F149" s="401"/>
      <c r="G149" s="158"/>
      <c r="H149" s="32"/>
      <c r="I149" s="145"/>
    </row>
    <row r="150" spans="2:9" x14ac:dyDescent="0.2">
      <c r="B150" s="405"/>
      <c r="C150" s="292"/>
      <c r="D150" s="404"/>
      <c r="E150" s="399"/>
      <c r="F150" s="401"/>
      <c r="G150" s="155"/>
      <c r="H150" s="32"/>
      <c r="I150" s="16"/>
    </row>
    <row r="151" spans="2:9" x14ac:dyDescent="0.2">
      <c r="B151" s="398"/>
      <c r="C151" s="292"/>
      <c r="D151" s="399"/>
      <c r="E151" s="399"/>
      <c r="F151" s="401"/>
      <c r="G151" s="155"/>
      <c r="H151" s="32"/>
      <c r="I151" s="16"/>
    </row>
    <row r="152" spans="2:9" x14ac:dyDescent="0.2">
      <c r="B152" s="405"/>
      <c r="C152" s="292"/>
      <c r="D152" s="404"/>
      <c r="E152" s="399"/>
      <c r="F152" s="401"/>
      <c r="G152" s="154"/>
      <c r="H152" s="32"/>
      <c r="I152" s="47"/>
    </row>
    <row r="153" spans="2:9" x14ac:dyDescent="0.2">
      <c r="B153" s="398"/>
      <c r="C153" s="292"/>
      <c r="D153" s="399"/>
      <c r="E153" s="399"/>
      <c r="F153" s="401"/>
      <c r="G153" s="154"/>
      <c r="H153" s="32"/>
      <c r="I153" s="16"/>
    </row>
    <row r="154" spans="2:9" x14ac:dyDescent="0.2">
      <c r="B154" s="405"/>
      <c r="C154" s="292"/>
      <c r="D154" s="404"/>
      <c r="E154" s="399"/>
      <c r="F154" s="401"/>
      <c r="G154" s="157"/>
      <c r="H154" s="32"/>
      <c r="I154" s="16"/>
    </row>
    <row r="155" spans="2:9" x14ac:dyDescent="0.2">
      <c r="B155" s="398"/>
      <c r="C155" s="292"/>
      <c r="D155" s="399"/>
      <c r="E155" s="399"/>
      <c r="F155" s="401"/>
      <c r="G155" s="159"/>
      <c r="H155" s="32"/>
      <c r="I155" s="16"/>
    </row>
    <row r="156" spans="2:9" x14ac:dyDescent="0.2">
      <c r="B156" s="405"/>
      <c r="C156" s="292"/>
      <c r="D156" s="404"/>
      <c r="E156" s="399"/>
      <c r="F156" s="401"/>
      <c r="G156" s="159"/>
      <c r="H156" s="32"/>
      <c r="I156" s="16"/>
    </row>
    <row r="157" spans="2:9" x14ac:dyDescent="0.2">
      <c r="B157" s="398"/>
      <c r="C157" s="292"/>
      <c r="D157" s="399"/>
      <c r="E157" s="399"/>
      <c r="F157" s="401"/>
      <c r="G157" s="159"/>
      <c r="H157" s="32"/>
      <c r="I157" s="16"/>
    </row>
    <row r="158" spans="2:9" x14ac:dyDescent="0.2">
      <c r="B158" s="405"/>
      <c r="C158" s="292"/>
      <c r="D158" s="404"/>
      <c r="E158" s="399"/>
      <c r="F158" s="401"/>
      <c r="G158" s="154"/>
      <c r="H158" s="32"/>
      <c r="I158" s="47"/>
    </row>
    <row r="159" spans="2:9" x14ac:dyDescent="0.2">
      <c r="B159" s="398"/>
      <c r="C159" s="292"/>
      <c r="D159" s="399"/>
      <c r="E159" s="399"/>
      <c r="F159" s="401"/>
      <c r="G159" s="159"/>
      <c r="H159" s="32"/>
      <c r="I159" s="16"/>
    </row>
    <row r="160" spans="2:9" x14ac:dyDescent="0.2">
      <c r="B160" s="405"/>
      <c r="C160" s="292"/>
      <c r="D160" s="404"/>
      <c r="E160" s="399"/>
      <c r="F160" s="401"/>
      <c r="G160" s="157"/>
      <c r="H160" s="32"/>
      <c r="I160" s="16"/>
    </row>
    <row r="161" spans="2:9" x14ac:dyDescent="0.2">
      <c r="B161" s="398"/>
      <c r="C161" s="408"/>
      <c r="D161" s="399"/>
      <c r="E161" s="399"/>
      <c r="F161" s="399"/>
      <c r="G161" s="155"/>
      <c r="H161" s="32"/>
      <c r="I161" s="16"/>
    </row>
    <row r="162" spans="2:9" x14ac:dyDescent="0.2">
      <c r="B162" s="405"/>
      <c r="C162" s="292"/>
      <c r="D162" s="404"/>
      <c r="E162" s="399"/>
      <c r="F162" s="399"/>
      <c r="G162" s="154"/>
      <c r="H162" s="32"/>
      <c r="I162" s="16"/>
    </row>
    <row r="163" spans="2:9" x14ac:dyDescent="0.2">
      <c r="B163" s="398"/>
      <c r="C163" s="292"/>
      <c r="D163" s="399"/>
      <c r="E163" s="399"/>
      <c r="F163" s="399"/>
      <c r="G163" s="154"/>
      <c r="H163" s="32"/>
      <c r="I163" s="16"/>
    </row>
    <row r="164" spans="2:9" x14ac:dyDescent="0.2">
      <c r="B164" s="403"/>
      <c r="C164" s="292"/>
      <c r="D164" s="404"/>
      <c r="E164" s="399"/>
      <c r="F164" s="399"/>
      <c r="G164" s="154"/>
      <c r="H164" s="32"/>
      <c r="I164" s="16"/>
    </row>
    <row r="165" spans="2:9" x14ac:dyDescent="0.2">
      <c r="B165" s="398"/>
      <c r="C165" s="292"/>
      <c r="D165" s="399"/>
      <c r="E165" s="399"/>
      <c r="F165" s="399"/>
      <c r="G165" s="154"/>
      <c r="H165" s="32"/>
      <c r="I165" s="16"/>
    </row>
    <row r="166" spans="2:9" x14ac:dyDescent="0.2">
      <c r="B166" s="405"/>
      <c r="C166" s="292"/>
      <c r="D166" s="404"/>
      <c r="E166" s="399"/>
      <c r="F166" s="399"/>
      <c r="G166" s="160"/>
      <c r="H166" s="32"/>
      <c r="I166" s="16"/>
    </row>
    <row r="167" spans="2:9" x14ac:dyDescent="0.2">
      <c r="B167" s="405"/>
      <c r="C167" s="292"/>
      <c r="D167" s="404"/>
      <c r="E167" s="399"/>
      <c r="F167" s="399"/>
      <c r="G167" s="160"/>
      <c r="H167" s="32"/>
      <c r="I167" s="16"/>
    </row>
    <row r="168" spans="2:9" x14ac:dyDescent="0.2">
      <c r="B168" s="405"/>
      <c r="C168" s="292"/>
      <c r="D168" s="404"/>
      <c r="E168" s="400"/>
      <c r="F168" s="400"/>
      <c r="G168" s="154"/>
      <c r="H168" s="32"/>
      <c r="I168" s="16"/>
    </row>
    <row r="169" spans="2:9" x14ac:dyDescent="0.2">
      <c r="B169" s="398"/>
      <c r="C169" s="292"/>
      <c r="D169" s="399"/>
      <c r="E169" s="399"/>
      <c r="F169" s="399"/>
      <c r="G169" s="154"/>
      <c r="H169" s="32"/>
      <c r="I169" s="16"/>
    </row>
    <row r="170" spans="2:9" x14ac:dyDescent="0.2">
      <c r="B170" s="405"/>
      <c r="C170" s="292"/>
      <c r="D170" s="404"/>
      <c r="E170" s="400"/>
      <c r="F170" s="400"/>
      <c r="G170" s="154"/>
      <c r="H170" s="32"/>
      <c r="I170" s="16"/>
    </row>
    <row r="171" spans="2:9" x14ac:dyDescent="0.2">
      <c r="B171" s="398"/>
      <c r="C171" s="292"/>
      <c r="D171" s="399"/>
      <c r="E171" s="399"/>
      <c r="F171" s="399"/>
      <c r="G171" s="154"/>
      <c r="H171" s="32"/>
      <c r="I171" s="16"/>
    </row>
    <row r="172" spans="2:9" x14ac:dyDescent="0.2">
      <c r="B172" s="405"/>
      <c r="C172" s="292"/>
      <c r="D172" s="404"/>
      <c r="E172" s="400"/>
      <c r="F172" s="400"/>
      <c r="G172" s="154"/>
      <c r="H172" s="32"/>
      <c r="I172" s="145"/>
    </row>
    <row r="173" spans="2:9" x14ac:dyDescent="0.2">
      <c r="B173" s="398"/>
      <c r="C173" s="292"/>
      <c r="D173" s="399"/>
      <c r="E173" s="399"/>
      <c r="F173" s="399"/>
      <c r="G173" s="154"/>
      <c r="H173" s="32"/>
      <c r="I173" s="16"/>
    </row>
    <row r="174" spans="2:9" x14ac:dyDescent="0.2">
      <c r="B174" s="398"/>
      <c r="C174" s="312"/>
      <c r="D174" s="399"/>
      <c r="E174" s="399"/>
      <c r="F174" s="399"/>
      <c r="G174" s="154"/>
      <c r="H174" s="32"/>
      <c r="I174" s="16"/>
    </row>
    <row r="175" spans="2:9" x14ac:dyDescent="0.2">
      <c r="B175" s="398"/>
      <c r="C175" s="292"/>
      <c r="D175" s="399"/>
      <c r="E175" s="399"/>
      <c r="F175" s="399"/>
      <c r="G175" s="154"/>
      <c r="H175" s="32"/>
      <c r="I175" s="16"/>
    </row>
    <row r="176" spans="2:9" x14ac:dyDescent="0.2">
      <c r="B176" s="398"/>
      <c r="C176" s="292"/>
      <c r="D176" s="399"/>
      <c r="E176" s="399"/>
      <c r="F176" s="399"/>
      <c r="G176" s="154"/>
      <c r="H176" s="32"/>
      <c r="I176" s="16"/>
    </row>
    <row r="177" spans="2:9" x14ac:dyDescent="0.2">
      <c r="B177" s="405"/>
      <c r="C177" s="292"/>
      <c r="D177" s="404"/>
      <c r="E177" s="400"/>
      <c r="F177" s="400"/>
      <c r="G177" s="154"/>
      <c r="H177" s="32"/>
      <c r="I177" s="147"/>
    </row>
    <row r="178" spans="2:9" x14ac:dyDescent="0.2">
      <c r="B178" s="405"/>
      <c r="C178" s="292"/>
      <c r="D178" s="399"/>
      <c r="E178" s="399"/>
      <c r="F178" s="399"/>
      <c r="G178" s="155"/>
      <c r="H178" s="16"/>
      <c r="I178" s="16"/>
    </row>
    <row r="179" spans="2:9" x14ac:dyDescent="0.2">
      <c r="B179" s="398"/>
      <c r="C179" s="292"/>
      <c r="D179" s="399"/>
      <c r="E179" s="399"/>
      <c r="F179" s="399"/>
      <c r="G179" s="155"/>
      <c r="H179" s="16"/>
      <c r="I179" s="16"/>
    </row>
    <row r="180" spans="2:9" x14ac:dyDescent="0.2">
      <c r="B180" s="405"/>
      <c r="C180" s="292"/>
      <c r="D180" s="404"/>
      <c r="E180" s="404"/>
      <c r="F180" s="407"/>
      <c r="G180" s="156"/>
      <c r="H180" s="32"/>
      <c r="I180" s="47"/>
    </row>
    <row r="181" spans="2:9" x14ac:dyDescent="0.2">
      <c r="B181" s="398"/>
      <c r="C181" s="292"/>
      <c r="D181" s="399"/>
      <c r="E181" s="399"/>
      <c r="F181" s="401"/>
      <c r="G181" s="155"/>
      <c r="H181" s="32"/>
      <c r="I181" s="16"/>
    </row>
    <row r="182" spans="2:9" x14ac:dyDescent="0.2">
      <c r="B182" s="409"/>
      <c r="C182" s="374"/>
      <c r="D182" s="376"/>
      <c r="E182" s="410"/>
      <c r="F182" s="401"/>
      <c r="G182" s="157"/>
      <c r="H182" s="32"/>
      <c r="I182" s="16"/>
    </row>
    <row r="183" spans="2:9" s="22" customFormat="1" ht="24.75" customHeight="1" x14ac:dyDescent="0.2">
      <c r="B183" s="406"/>
      <c r="C183" s="385"/>
      <c r="D183" s="396"/>
      <c r="E183" s="396"/>
      <c r="F183" s="397"/>
      <c r="G183" s="149"/>
      <c r="H183" s="26"/>
      <c r="I183" s="26"/>
    </row>
    <row r="184" spans="2:9" x14ac:dyDescent="0.2">
      <c r="B184" s="411"/>
      <c r="C184" s="374"/>
      <c r="D184" s="404"/>
      <c r="E184" s="400"/>
      <c r="F184" s="401"/>
      <c r="G184" s="154"/>
      <c r="H184" s="32"/>
      <c r="I184" s="145"/>
    </row>
    <row r="185" spans="2:9" x14ac:dyDescent="0.2">
      <c r="B185" s="412"/>
      <c r="C185" s="292"/>
      <c r="D185" s="404"/>
      <c r="E185" s="400"/>
      <c r="F185" s="401"/>
      <c r="G185" s="154"/>
      <c r="H185" s="32"/>
      <c r="I185" s="145"/>
    </row>
    <row r="186" spans="2:9" x14ac:dyDescent="0.2">
      <c r="B186" s="412"/>
      <c r="C186" s="292"/>
      <c r="D186" s="404"/>
      <c r="E186" s="400"/>
      <c r="F186" s="401"/>
      <c r="G186" s="154"/>
      <c r="H186" s="32"/>
      <c r="I186" s="145"/>
    </row>
    <row r="187" spans="2:9" x14ac:dyDescent="0.2">
      <c r="B187" s="413"/>
      <c r="C187" s="312"/>
      <c r="D187" s="400"/>
      <c r="E187" s="400"/>
      <c r="F187" s="401"/>
      <c r="G187" s="158"/>
      <c r="H187" s="32"/>
      <c r="I187" s="145"/>
    </row>
    <row r="188" spans="2:9" x14ac:dyDescent="0.2">
      <c r="B188" s="405"/>
      <c r="C188" s="292"/>
      <c r="D188" s="404"/>
      <c r="E188" s="400"/>
      <c r="F188" s="401"/>
      <c r="G188" s="157"/>
      <c r="H188" s="32"/>
      <c r="I188" s="145"/>
    </row>
    <row r="189" spans="2:9" x14ac:dyDescent="0.2">
      <c r="B189" s="413"/>
      <c r="C189" s="292"/>
      <c r="D189" s="399"/>
      <c r="E189" s="400"/>
      <c r="F189" s="401"/>
      <c r="G189" s="158"/>
      <c r="H189" s="32"/>
      <c r="I189" s="145"/>
    </row>
    <row r="190" spans="2:9" x14ac:dyDescent="0.2">
      <c r="B190" s="409"/>
      <c r="C190" s="374"/>
      <c r="D190" s="404"/>
      <c r="E190" s="399"/>
      <c r="F190" s="401"/>
      <c r="G190" s="155"/>
      <c r="H190" s="32"/>
      <c r="I190" s="16"/>
    </row>
    <row r="191" spans="2:9" x14ac:dyDescent="0.2">
      <c r="B191" s="413"/>
      <c r="C191" s="292"/>
      <c r="D191" s="399"/>
      <c r="E191" s="399"/>
      <c r="F191" s="401"/>
      <c r="G191" s="155"/>
      <c r="H191" s="32"/>
      <c r="I191" s="16"/>
    </row>
    <row r="192" spans="2:9" x14ac:dyDescent="0.2">
      <c r="B192" s="405"/>
      <c r="C192" s="292"/>
      <c r="D192" s="404"/>
      <c r="E192" s="399"/>
      <c r="F192" s="401"/>
      <c r="G192" s="154"/>
      <c r="H192" s="32"/>
      <c r="I192" s="47"/>
    </row>
    <row r="193" spans="2:9" x14ac:dyDescent="0.2">
      <c r="B193" s="413"/>
      <c r="C193" s="292"/>
      <c r="D193" s="399"/>
      <c r="E193" s="399"/>
      <c r="F193" s="401"/>
      <c r="G193" s="154"/>
      <c r="H193" s="32"/>
      <c r="I193" s="16"/>
    </row>
    <row r="194" spans="2:9" x14ac:dyDescent="0.2">
      <c r="B194" s="405"/>
      <c r="C194" s="292"/>
      <c r="D194" s="404"/>
      <c r="E194" s="399"/>
      <c r="F194" s="401"/>
      <c r="G194" s="157"/>
      <c r="H194" s="32"/>
      <c r="I194" s="16"/>
    </row>
    <row r="195" spans="2:9" x14ac:dyDescent="0.2">
      <c r="B195" s="413"/>
      <c r="C195" s="292"/>
      <c r="D195" s="399"/>
      <c r="E195" s="399"/>
      <c r="F195" s="401"/>
      <c r="G195" s="159"/>
      <c r="H195" s="32"/>
      <c r="I195" s="16"/>
    </row>
    <row r="196" spans="2:9" x14ac:dyDescent="0.2">
      <c r="B196" s="409"/>
      <c r="C196" s="374"/>
      <c r="D196" s="404"/>
      <c r="E196" s="399"/>
      <c r="F196" s="401"/>
      <c r="G196" s="159"/>
      <c r="H196" s="32"/>
      <c r="I196" s="16"/>
    </row>
    <row r="197" spans="2:9" x14ac:dyDescent="0.2">
      <c r="B197" s="413"/>
      <c r="C197" s="292"/>
      <c r="D197" s="399"/>
      <c r="E197" s="399"/>
      <c r="F197" s="401"/>
      <c r="G197" s="159"/>
      <c r="H197" s="32"/>
      <c r="I197" s="16"/>
    </row>
    <row r="198" spans="2:9" x14ac:dyDescent="0.2">
      <c r="B198" s="405"/>
      <c r="C198" s="292"/>
      <c r="D198" s="404"/>
      <c r="E198" s="399"/>
      <c r="F198" s="401"/>
      <c r="G198" s="154"/>
      <c r="H198" s="32"/>
      <c r="I198" s="47"/>
    </row>
    <row r="199" spans="2:9" x14ac:dyDescent="0.2">
      <c r="B199" s="413"/>
      <c r="C199" s="292"/>
      <c r="D199" s="399"/>
      <c r="E199" s="399"/>
      <c r="F199" s="401"/>
      <c r="G199" s="159"/>
      <c r="H199" s="32"/>
      <c r="I199" s="16"/>
    </row>
    <row r="200" spans="2:9" x14ac:dyDescent="0.2">
      <c r="B200" s="405"/>
      <c r="C200" s="292"/>
      <c r="D200" s="404"/>
      <c r="E200" s="399"/>
      <c r="F200" s="401"/>
      <c r="G200" s="157"/>
      <c r="H200" s="32"/>
      <c r="I200" s="16"/>
    </row>
    <row r="201" spans="2:9" x14ac:dyDescent="0.2">
      <c r="B201" s="413"/>
      <c r="C201" s="408"/>
      <c r="D201" s="399"/>
      <c r="E201" s="399"/>
      <c r="F201" s="399"/>
      <c r="G201" s="155"/>
      <c r="H201" s="32"/>
      <c r="I201" s="16"/>
    </row>
    <row r="202" spans="2:9" x14ac:dyDescent="0.2">
      <c r="B202" s="411"/>
      <c r="C202" s="374"/>
      <c r="D202" s="376"/>
      <c r="E202" s="399"/>
      <c r="F202" s="399"/>
      <c r="G202" s="154"/>
      <c r="H202" s="32"/>
      <c r="I202" s="16"/>
    </row>
    <row r="203" spans="2:9" x14ac:dyDescent="0.2">
      <c r="B203" s="413"/>
      <c r="C203" s="292"/>
      <c r="D203" s="399"/>
      <c r="E203" s="399"/>
      <c r="F203" s="399"/>
      <c r="G203" s="154"/>
      <c r="H203" s="32"/>
      <c r="I203" s="16"/>
    </row>
    <row r="204" spans="2:9" x14ac:dyDescent="0.2">
      <c r="B204" s="406"/>
      <c r="C204" s="374"/>
      <c r="D204" s="404"/>
      <c r="E204" s="399"/>
      <c r="F204" s="399"/>
      <c r="G204" s="154"/>
      <c r="H204" s="32"/>
      <c r="I204" s="16"/>
    </row>
    <row r="205" spans="2:9" x14ac:dyDescent="0.2">
      <c r="B205" s="413"/>
      <c r="C205" s="292"/>
      <c r="D205" s="399"/>
      <c r="E205" s="399"/>
      <c r="F205" s="399"/>
      <c r="G205" s="154"/>
      <c r="H205" s="32"/>
      <c r="I205" s="16"/>
    </row>
    <row r="206" spans="2:9" x14ac:dyDescent="0.2">
      <c r="B206" s="405"/>
      <c r="C206" s="292"/>
      <c r="D206" s="404"/>
      <c r="E206" s="399"/>
      <c r="F206" s="399"/>
      <c r="G206" s="160"/>
      <c r="H206" s="32"/>
      <c r="I206" s="16"/>
    </row>
    <row r="207" spans="2:9" x14ac:dyDescent="0.2">
      <c r="B207" s="414"/>
      <c r="C207" s="292"/>
      <c r="D207" s="404"/>
      <c r="E207" s="399"/>
      <c r="F207" s="399"/>
      <c r="G207" s="160"/>
      <c r="H207" s="32"/>
      <c r="I207" s="16"/>
    </row>
    <row r="208" spans="2:9" x14ac:dyDescent="0.2">
      <c r="B208" s="409"/>
      <c r="C208" s="374"/>
      <c r="D208" s="404"/>
      <c r="E208" s="400"/>
      <c r="F208" s="400"/>
      <c r="G208" s="154"/>
      <c r="H208" s="32"/>
      <c r="I208" s="16"/>
    </row>
    <row r="209" spans="2:9" x14ac:dyDescent="0.2">
      <c r="B209" s="413"/>
      <c r="C209" s="292"/>
      <c r="D209" s="399"/>
      <c r="E209" s="399"/>
      <c r="F209" s="399"/>
      <c r="G209" s="154"/>
      <c r="H209" s="32"/>
      <c r="I209" s="16"/>
    </row>
    <row r="210" spans="2:9" x14ac:dyDescent="0.2">
      <c r="B210" s="405"/>
      <c r="C210" s="292"/>
      <c r="D210" s="404"/>
      <c r="E210" s="400"/>
      <c r="F210" s="400"/>
      <c r="G210" s="154"/>
      <c r="H210" s="32"/>
      <c r="I210" s="16"/>
    </row>
    <row r="211" spans="2:9" x14ac:dyDescent="0.2">
      <c r="B211" s="413"/>
      <c r="C211" s="292"/>
      <c r="D211" s="399"/>
      <c r="E211" s="399"/>
      <c r="F211" s="399"/>
      <c r="G211" s="154"/>
      <c r="H211" s="32"/>
      <c r="I211" s="16"/>
    </row>
    <row r="212" spans="2:9" x14ac:dyDescent="0.2">
      <c r="B212" s="405"/>
      <c r="C212" s="292"/>
      <c r="D212" s="404"/>
      <c r="E212" s="400"/>
      <c r="F212" s="400"/>
      <c r="G212" s="154"/>
      <c r="H212" s="32"/>
      <c r="I212" s="145"/>
    </row>
    <row r="213" spans="2:9" x14ac:dyDescent="0.2">
      <c r="B213" s="413"/>
      <c r="C213" s="292"/>
      <c r="D213" s="399"/>
      <c r="E213" s="399"/>
      <c r="F213" s="399"/>
      <c r="G213" s="154"/>
      <c r="H213" s="32"/>
      <c r="I213" s="16"/>
    </row>
    <row r="214" spans="2:9" x14ac:dyDescent="0.2">
      <c r="B214" s="413"/>
      <c r="C214" s="292"/>
      <c r="D214" s="399"/>
      <c r="E214" s="399"/>
      <c r="F214" s="399"/>
      <c r="G214" s="154"/>
      <c r="H214" s="32"/>
      <c r="I214" s="16"/>
    </row>
    <row r="215" spans="2:9" x14ac:dyDescent="0.2">
      <c r="B215" s="413"/>
      <c r="C215" s="292"/>
      <c r="D215" s="399"/>
      <c r="E215" s="399"/>
      <c r="F215" s="399"/>
      <c r="G215" s="154"/>
      <c r="H215" s="32"/>
      <c r="I215" s="16"/>
    </row>
    <row r="216" spans="2:9" x14ac:dyDescent="0.2">
      <c r="B216" s="415"/>
      <c r="C216" s="374"/>
      <c r="D216" s="399"/>
      <c r="E216" s="399"/>
      <c r="F216" s="399"/>
      <c r="G216" s="154"/>
      <c r="H216" s="32"/>
      <c r="I216" s="16"/>
    </row>
    <row r="217" spans="2:9" x14ac:dyDescent="0.2">
      <c r="B217" s="415"/>
      <c r="C217" s="374"/>
      <c r="D217" s="399"/>
      <c r="E217" s="399"/>
      <c r="F217" s="399"/>
      <c r="G217" s="154"/>
      <c r="H217" s="32"/>
      <c r="I217" s="16"/>
    </row>
    <row r="218" spans="2:9" x14ac:dyDescent="0.2">
      <c r="B218" s="405"/>
      <c r="C218" s="292"/>
      <c r="D218" s="404"/>
      <c r="E218" s="400"/>
      <c r="F218" s="400"/>
      <c r="G218" s="154"/>
      <c r="H218" s="32"/>
      <c r="I218" s="147"/>
    </row>
    <row r="219" spans="2:9" s="59" customFormat="1" x14ac:dyDescent="0.2">
      <c r="B219" s="396"/>
      <c r="C219" s="385"/>
      <c r="D219" s="396"/>
      <c r="E219" s="396"/>
      <c r="F219" s="397"/>
      <c r="G219" s="149"/>
      <c r="H219" s="26"/>
    </row>
    <row r="220" spans="2:9" x14ac:dyDescent="0.2">
      <c r="B220" s="416"/>
      <c r="C220" s="312"/>
      <c r="D220" s="293"/>
      <c r="E220" s="293"/>
      <c r="F220" s="293"/>
      <c r="G220" s="151"/>
      <c r="H220" s="161"/>
    </row>
    <row r="221" spans="2:9" x14ac:dyDescent="0.2">
      <c r="B221" s="416"/>
      <c r="C221" s="312"/>
      <c r="D221" s="293"/>
      <c r="E221" s="293"/>
      <c r="F221" s="293"/>
      <c r="G221" s="151"/>
      <c r="H221" s="161"/>
    </row>
    <row r="222" spans="2:9" x14ac:dyDescent="0.2">
      <c r="B222" s="416"/>
      <c r="C222" s="312"/>
      <c r="D222" s="293"/>
      <c r="E222" s="293"/>
      <c r="F222" s="293"/>
      <c r="G222" s="151"/>
      <c r="H222" s="161"/>
    </row>
    <row r="223" spans="2:9" x14ac:dyDescent="0.2">
      <c r="B223" s="416"/>
      <c r="C223" s="312"/>
      <c r="D223" s="293"/>
      <c r="E223" s="293"/>
      <c r="F223" s="293"/>
      <c r="G223" s="151"/>
      <c r="H223" s="161"/>
    </row>
    <row r="224" spans="2:9" x14ac:dyDescent="0.2">
      <c r="B224" s="416"/>
      <c r="C224" s="312"/>
      <c r="D224" s="293"/>
      <c r="E224" s="293"/>
      <c r="F224" s="293"/>
      <c r="G224" s="151"/>
      <c r="H224" s="161"/>
    </row>
    <row r="225" spans="2:8" x14ac:dyDescent="0.2">
      <c r="B225" s="416"/>
      <c r="C225" s="312"/>
      <c r="D225" s="293"/>
      <c r="E225" s="293"/>
      <c r="F225" s="293"/>
      <c r="G225" s="151"/>
      <c r="H225" s="161"/>
    </row>
    <row r="226" spans="2:8" x14ac:dyDescent="0.2">
      <c r="B226" s="416"/>
      <c r="C226" s="312"/>
      <c r="D226" s="293"/>
      <c r="E226" s="293"/>
      <c r="F226" s="293"/>
      <c r="G226" s="151"/>
      <c r="H226" s="161"/>
    </row>
    <row r="227" spans="2:8" x14ac:dyDescent="0.2">
      <c r="B227" s="416"/>
      <c r="C227" s="312"/>
      <c r="D227" s="293"/>
      <c r="E227" s="293"/>
      <c r="F227" s="293"/>
      <c r="G227" s="151"/>
      <c r="H227" s="161"/>
    </row>
    <row r="228" spans="2:8" x14ac:dyDescent="0.2">
      <c r="B228" s="416"/>
      <c r="C228" s="312"/>
      <c r="D228" s="293"/>
      <c r="E228" s="293"/>
      <c r="F228" s="293"/>
      <c r="G228" s="151"/>
      <c r="H228" s="161"/>
    </row>
    <row r="229" spans="2:8" x14ac:dyDescent="0.2">
      <c r="B229" s="416"/>
      <c r="C229" s="312"/>
      <c r="D229" s="293"/>
      <c r="E229" s="293"/>
      <c r="F229" s="293"/>
      <c r="G229" s="151"/>
      <c r="H229" s="161"/>
    </row>
    <row r="230" spans="2:8" x14ac:dyDescent="0.2">
      <c r="B230" s="416"/>
      <c r="C230" s="312"/>
      <c r="D230" s="293"/>
      <c r="E230" s="293"/>
      <c r="F230" s="293"/>
      <c r="G230" s="151"/>
      <c r="H230" s="161"/>
    </row>
    <row r="231" spans="2:8" x14ac:dyDescent="0.2">
      <c r="B231" s="416"/>
      <c r="C231" s="312"/>
      <c r="D231" s="293"/>
      <c r="E231" s="293"/>
      <c r="F231" s="293"/>
      <c r="G231" s="151"/>
      <c r="H231" s="161"/>
    </row>
    <row r="232" spans="2:8" x14ac:dyDescent="0.2">
      <c r="B232" s="416"/>
      <c r="C232" s="312"/>
      <c r="D232" s="293"/>
      <c r="E232" s="293"/>
      <c r="F232" s="293"/>
      <c r="G232" s="151"/>
      <c r="H232" s="161"/>
    </row>
    <row r="233" spans="2:8" x14ac:dyDescent="0.2">
      <c r="B233" s="416"/>
      <c r="C233" s="312"/>
      <c r="D233" s="293"/>
      <c r="E233" s="293"/>
      <c r="F233" s="293"/>
      <c r="G233" s="151"/>
      <c r="H233" s="161"/>
    </row>
    <row r="234" spans="2:8" x14ac:dyDescent="0.2">
      <c r="B234" s="416"/>
      <c r="C234" s="312"/>
      <c r="D234" s="293"/>
      <c r="E234" s="293"/>
      <c r="F234" s="293"/>
      <c r="G234" s="151"/>
      <c r="H234" s="161"/>
    </row>
    <row r="235" spans="2:8" x14ac:dyDescent="0.2">
      <c r="B235" s="416"/>
      <c r="C235" s="312"/>
      <c r="D235" s="293"/>
      <c r="E235" s="293"/>
      <c r="F235" s="293"/>
      <c r="G235" s="151"/>
      <c r="H235" s="161"/>
    </row>
    <row r="236" spans="2:8" x14ac:dyDescent="0.2">
      <c r="B236" s="416"/>
      <c r="C236" s="312"/>
      <c r="D236" s="293"/>
      <c r="E236" s="293"/>
      <c r="F236" s="293"/>
      <c r="G236" s="151"/>
      <c r="H236" s="161"/>
    </row>
    <row r="237" spans="2:8" x14ac:dyDescent="0.2">
      <c r="B237" s="416"/>
      <c r="C237" s="312"/>
      <c r="D237" s="293"/>
      <c r="E237" s="293"/>
      <c r="F237" s="293"/>
      <c r="G237" s="151"/>
      <c r="H237" s="161"/>
    </row>
    <row r="238" spans="2:8" x14ac:dyDescent="0.2">
      <c r="B238" s="416"/>
      <c r="C238" s="312"/>
      <c r="D238" s="293"/>
      <c r="E238" s="293"/>
      <c r="F238" s="293"/>
      <c r="G238" s="151"/>
      <c r="H238" s="161"/>
    </row>
    <row r="239" spans="2:8" x14ac:dyDescent="0.2">
      <c r="B239" s="416"/>
      <c r="C239" s="312"/>
      <c r="D239" s="293"/>
      <c r="E239" s="293"/>
      <c r="F239" s="293"/>
      <c r="G239" s="151"/>
      <c r="H239" s="161"/>
    </row>
    <row r="240" spans="2:8" x14ac:dyDescent="0.2">
      <c r="B240" s="416"/>
      <c r="C240" s="312"/>
      <c r="D240" s="293"/>
      <c r="E240" s="293"/>
      <c r="F240" s="293"/>
      <c r="G240" s="151"/>
      <c r="H240" s="161"/>
    </row>
    <row r="241" spans="2:8" x14ac:dyDescent="0.2">
      <c r="B241" s="416"/>
      <c r="C241" s="312"/>
      <c r="D241" s="293"/>
      <c r="E241" s="293"/>
      <c r="F241" s="293"/>
      <c r="G241" s="151"/>
      <c r="H241" s="161"/>
    </row>
  </sheetData>
  <mergeCells count="18">
    <mergeCell ref="F1:H1"/>
    <mergeCell ref="B4:G4"/>
    <mergeCell ref="H4:H7"/>
    <mergeCell ref="B5:G7"/>
    <mergeCell ref="B75:E75"/>
    <mergeCell ref="F75:H77"/>
    <mergeCell ref="B76:E76"/>
    <mergeCell ref="B77:E77"/>
    <mergeCell ref="B123:G123"/>
    <mergeCell ref="H123:H126"/>
    <mergeCell ref="B124:G126"/>
    <mergeCell ref="B78:G78"/>
    <mergeCell ref="H78:H81"/>
    <mergeCell ref="B79:G81"/>
    <mergeCell ref="B120:E120"/>
    <mergeCell ref="F120:H122"/>
    <mergeCell ref="B121:E121"/>
    <mergeCell ref="B122:E122"/>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E11A-D835-49C4-82DE-BF3B9B8340A0}">
  <sheetPr codeName="Sheet85">
    <tabColor rgb="FFFF0000"/>
  </sheetPr>
  <dimension ref="B1:H80"/>
  <sheetViews>
    <sheetView zoomScale="85" zoomScaleNormal="85" zoomScaleSheetLayoutView="85" zoomScalePageLayoutView="125" workbookViewId="0">
      <pane xSplit="4" ySplit="1" topLeftCell="E49" activePane="bottomRight" state="frozen"/>
      <selection activeCell="H25" sqref="H25"/>
      <selection pane="topRight" activeCell="H25" sqref="H25"/>
      <selection pane="bottomLeft" activeCell="H25" sqref="H25"/>
      <selection pane="bottomRight" activeCell="F14" sqref="F14:F40"/>
    </sheetView>
  </sheetViews>
  <sheetFormatPr defaultColWidth="8.85546875" defaultRowHeight="12.75" x14ac:dyDescent="0.2"/>
  <cols>
    <col min="1" max="1" width="0.85546875" style="1" customWidth="1"/>
    <col min="2" max="2" width="11.7109375" style="267" customWidth="1"/>
    <col min="3" max="3" width="45.7109375" style="247" customWidth="1"/>
    <col min="4" max="4" width="13.7109375" style="248" customWidth="1"/>
    <col min="5" max="5" width="15.7109375" style="248" customWidth="1"/>
    <col min="6" max="6" width="15.7109375" style="1" customWidth="1"/>
    <col min="7" max="7" width="15.7109375" style="4" customWidth="1"/>
    <col min="8" max="8" width="0.85546875" style="4" customWidth="1"/>
    <col min="9" max="16384" width="8.85546875" style="1"/>
  </cols>
  <sheetData>
    <row r="1" spans="2:8" x14ac:dyDescent="0.2">
      <c r="B1" s="277" t="str">
        <f>Client1</f>
        <v>Province of KwaZulu-Natal</v>
      </c>
      <c r="E1" s="510" t="str">
        <f>"Contract No. "&amp;ContractNo</f>
        <v>Contract No. ZNB1250/00000/00/PMC/INF/21/T</v>
      </c>
      <c r="F1" s="510"/>
      <c r="G1" s="510"/>
    </row>
    <row r="2" spans="2:8" x14ac:dyDescent="0.2">
      <c r="B2" s="378" t="str">
        <f>Client2</f>
        <v>Department of Transport</v>
      </c>
    </row>
    <row r="3" spans="2:8" x14ac:dyDescent="0.2">
      <c r="B3" s="247"/>
    </row>
    <row r="4" spans="2:8" ht="12.75" customHeight="1" x14ac:dyDescent="0.2">
      <c r="B4" s="500" t="s">
        <v>1054</v>
      </c>
      <c r="C4" s="501"/>
      <c r="D4" s="501"/>
      <c r="E4" s="501"/>
      <c r="F4" s="501"/>
      <c r="G4" s="507" t="str">
        <f>"CHAPTER "&amp;B10</f>
        <v>CHAPTER C11.5</v>
      </c>
      <c r="H4" s="118"/>
    </row>
    <row r="5" spans="2:8" ht="7.5" customHeight="1" x14ac:dyDescent="0.2">
      <c r="B5" s="493" t="str">
        <f>ContractDescription</f>
        <v>UPGRADE TO KWAMAGODA (NKUKHU) RIVER BRIDGE 2002 OVER KWAMAGODA RIVER ON DISTRTICT ROAD D59 KM 0.108 IN THE PITERMARITZBURG REGION</v>
      </c>
      <c r="C5" s="494"/>
      <c r="D5" s="494"/>
      <c r="E5" s="494"/>
      <c r="F5" s="494"/>
      <c r="G5" s="508"/>
      <c r="H5" s="127"/>
    </row>
    <row r="6" spans="2:8" ht="12.75" customHeight="1" x14ac:dyDescent="0.2">
      <c r="B6" s="493"/>
      <c r="C6" s="494"/>
      <c r="D6" s="494"/>
      <c r="E6" s="494"/>
      <c r="F6" s="494"/>
      <c r="G6" s="508"/>
      <c r="H6" s="127"/>
    </row>
    <row r="7" spans="2:8" s="7" customFormat="1" ht="7.5" customHeight="1" x14ac:dyDescent="0.2">
      <c r="B7" s="495"/>
      <c r="C7" s="496"/>
      <c r="D7" s="496"/>
      <c r="E7" s="496"/>
      <c r="F7" s="496"/>
      <c r="G7" s="509"/>
      <c r="H7" s="125"/>
    </row>
    <row r="8" spans="2:8" s="7" customFormat="1" ht="24.95" customHeight="1" x14ac:dyDescent="0.2">
      <c r="B8" s="263" t="s">
        <v>0</v>
      </c>
      <c r="C8" s="220" t="s">
        <v>1</v>
      </c>
      <c r="D8" s="220" t="s">
        <v>2</v>
      </c>
      <c r="E8" s="220" t="s">
        <v>3</v>
      </c>
      <c r="F8" s="9" t="s">
        <v>4</v>
      </c>
      <c r="G8" s="9" t="s">
        <v>5</v>
      </c>
      <c r="H8" s="125"/>
    </row>
    <row r="9" spans="2:8" x14ac:dyDescent="0.2">
      <c r="B9" s="272"/>
      <c r="C9" s="222"/>
      <c r="D9" s="223"/>
      <c r="E9" s="223"/>
      <c r="F9" s="194"/>
      <c r="G9" s="191" t="str">
        <f>IF(D9="","",E9*F9)</f>
        <v/>
      </c>
      <c r="H9" s="16"/>
    </row>
    <row r="10" spans="2:8" x14ac:dyDescent="0.2">
      <c r="B10" s="226" t="s">
        <v>679</v>
      </c>
      <c r="C10" s="227" t="s">
        <v>680</v>
      </c>
      <c r="D10" s="223"/>
      <c r="E10" s="223"/>
      <c r="F10" s="194"/>
      <c r="G10" s="191"/>
      <c r="H10" s="16"/>
    </row>
    <row r="11" spans="2:8" x14ac:dyDescent="0.2">
      <c r="B11" s="221"/>
      <c r="C11" s="222"/>
      <c r="D11" s="223"/>
      <c r="E11" s="223"/>
      <c r="F11" s="194"/>
      <c r="G11" s="191"/>
      <c r="H11" s="16"/>
    </row>
    <row r="12" spans="2:8" ht="38.25" x14ac:dyDescent="0.2">
      <c r="B12" s="221" t="s">
        <v>544</v>
      </c>
      <c r="C12" s="222" t="s">
        <v>543</v>
      </c>
      <c r="D12" s="223"/>
      <c r="E12" s="223"/>
      <c r="F12" s="194"/>
      <c r="G12" s="191" t="str">
        <f>IF(D12="","",E12*F12)</f>
        <v/>
      </c>
      <c r="H12" s="16"/>
    </row>
    <row r="13" spans="2:8" x14ac:dyDescent="0.2">
      <c r="B13" s="221"/>
      <c r="C13" s="222"/>
      <c r="D13" s="223"/>
      <c r="E13" s="223"/>
      <c r="F13" s="194"/>
      <c r="G13" s="191" t="str">
        <f>IF(D13="","",E13*F13)</f>
        <v/>
      </c>
      <c r="H13" s="16"/>
    </row>
    <row r="14" spans="2:8" ht="38.25" x14ac:dyDescent="0.2">
      <c r="B14" s="221" t="s">
        <v>542</v>
      </c>
      <c r="C14" s="222" t="s">
        <v>713</v>
      </c>
      <c r="D14" s="223" t="s">
        <v>33</v>
      </c>
      <c r="E14" s="223">
        <v>8</v>
      </c>
      <c r="F14" s="194"/>
      <c r="G14" s="191">
        <f>IF(D14="","",E14*F14)</f>
        <v>0</v>
      </c>
      <c r="H14" s="16"/>
    </row>
    <row r="15" spans="2:8" x14ac:dyDescent="0.2">
      <c r="B15" s="279"/>
      <c r="C15" s="222"/>
      <c r="D15" s="223"/>
      <c r="E15" s="223"/>
      <c r="F15" s="194"/>
      <c r="G15" s="191" t="str">
        <f>IF(D15="","",E15*F15)</f>
        <v/>
      </c>
      <c r="H15" s="16"/>
    </row>
    <row r="16" spans="2:8" ht="25.5" x14ac:dyDescent="0.2">
      <c r="B16" s="221" t="s">
        <v>541</v>
      </c>
      <c r="C16" s="235" t="s">
        <v>714</v>
      </c>
      <c r="D16" s="228" t="s">
        <v>49</v>
      </c>
      <c r="E16" s="187">
        <v>80</v>
      </c>
      <c r="F16" s="469"/>
      <c r="G16" s="178">
        <f>IF(D16="","",E16*F16)</f>
        <v>0</v>
      </c>
      <c r="H16" s="16"/>
    </row>
    <row r="17" spans="2:8" x14ac:dyDescent="0.2">
      <c r="B17" s="221"/>
      <c r="C17" s="235"/>
      <c r="D17" s="228"/>
      <c r="E17" s="187"/>
      <c r="F17" s="469"/>
      <c r="G17" s="178"/>
      <c r="H17" s="16"/>
    </row>
    <row r="18" spans="2:8" ht="25.5" x14ac:dyDescent="0.2">
      <c r="B18" s="221" t="s">
        <v>540</v>
      </c>
      <c r="C18" s="235" t="s">
        <v>715</v>
      </c>
      <c r="D18" s="228" t="s">
        <v>49</v>
      </c>
      <c r="E18" s="187">
        <v>320</v>
      </c>
      <c r="F18" s="469"/>
      <c r="G18" s="178">
        <f t="shared" ref="G18:G33" si="0">IF(D18="","",E18*F18)</f>
        <v>0</v>
      </c>
      <c r="H18" s="16"/>
    </row>
    <row r="19" spans="2:8" x14ac:dyDescent="0.2">
      <c r="B19" s="279"/>
      <c r="C19" s="222"/>
      <c r="D19" s="223"/>
      <c r="E19" s="187"/>
      <c r="F19" s="469"/>
      <c r="G19" s="178" t="str">
        <f t="shared" si="0"/>
        <v/>
      </c>
      <c r="H19" s="16"/>
    </row>
    <row r="20" spans="2:8" x14ac:dyDescent="0.2">
      <c r="B20" s="221" t="s">
        <v>539</v>
      </c>
      <c r="C20" s="222" t="s">
        <v>538</v>
      </c>
      <c r="D20" s="228"/>
      <c r="E20" s="187"/>
      <c r="F20" s="450"/>
      <c r="G20" s="178" t="str">
        <f t="shared" si="0"/>
        <v/>
      </c>
      <c r="H20" s="47"/>
    </row>
    <row r="21" spans="2:8" x14ac:dyDescent="0.2">
      <c r="B21" s="279"/>
      <c r="C21" s="222"/>
      <c r="D21" s="223"/>
      <c r="E21" s="187"/>
      <c r="F21" s="450"/>
      <c r="G21" s="178" t="str">
        <f t="shared" si="0"/>
        <v/>
      </c>
      <c r="H21" s="16"/>
    </row>
    <row r="22" spans="2:8" x14ac:dyDescent="0.2">
      <c r="B22" s="221" t="s">
        <v>54</v>
      </c>
      <c r="C22" s="222" t="s">
        <v>537</v>
      </c>
      <c r="D22" s="228"/>
      <c r="E22" s="187"/>
      <c r="F22" s="472"/>
      <c r="G22" s="178" t="str">
        <f t="shared" si="0"/>
        <v/>
      </c>
      <c r="H22" s="16"/>
    </row>
    <row r="23" spans="2:8" x14ac:dyDescent="0.2">
      <c r="B23" s="279"/>
      <c r="C23" s="222"/>
      <c r="D23" s="223"/>
      <c r="E23" s="187"/>
      <c r="F23" s="469"/>
      <c r="G23" s="178" t="str">
        <f t="shared" si="0"/>
        <v/>
      </c>
      <c r="H23" s="16"/>
    </row>
    <row r="24" spans="2:8" x14ac:dyDescent="0.2">
      <c r="B24" s="221" t="s">
        <v>535</v>
      </c>
      <c r="C24" s="235" t="s">
        <v>716</v>
      </c>
      <c r="D24" s="228" t="s">
        <v>49</v>
      </c>
      <c r="E24" s="187">
        <v>20</v>
      </c>
      <c r="F24" s="450"/>
      <c r="G24" s="178">
        <f t="shared" si="0"/>
        <v>0</v>
      </c>
      <c r="H24" s="47"/>
    </row>
    <row r="25" spans="2:8" x14ac:dyDescent="0.2">
      <c r="B25" s="279"/>
      <c r="C25" s="222"/>
      <c r="D25" s="223"/>
      <c r="E25" s="187"/>
      <c r="F25" s="469"/>
      <c r="G25" s="178" t="str">
        <f t="shared" si="0"/>
        <v/>
      </c>
      <c r="H25" s="16"/>
    </row>
    <row r="26" spans="2:8" x14ac:dyDescent="0.2">
      <c r="B26" s="221" t="s">
        <v>56</v>
      </c>
      <c r="C26" s="222" t="s">
        <v>536</v>
      </c>
      <c r="D26" s="228"/>
      <c r="E26" s="187"/>
      <c r="F26" s="472"/>
      <c r="G26" s="178" t="str">
        <f t="shared" si="0"/>
        <v/>
      </c>
      <c r="H26" s="16"/>
    </row>
    <row r="27" spans="2:8" x14ac:dyDescent="0.2">
      <c r="B27" s="279"/>
      <c r="C27" s="222"/>
      <c r="D27" s="223"/>
      <c r="E27" s="228"/>
      <c r="F27" s="450"/>
      <c r="G27" s="178" t="str">
        <f t="shared" si="0"/>
        <v/>
      </c>
      <c r="H27" s="16"/>
    </row>
    <row r="28" spans="2:8" ht="25.5" x14ac:dyDescent="0.2">
      <c r="B28" s="221" t="s">
        <v>534</v>
      </c>
      <c r="C28" s="235" t="s">
        <v>717</v>
      </c>
      <c r="D28" s="228" t="s">
        <v>49</v>
      </c>
      <c r="E28" s="228">
        <v>40</v>
      </c>
      <c r="F28" s="450"/>
      <c r="G28" s="178">
        <f t="shared" si="0"/>
        <v>0</v>
      </c>
      <c r="H28" s="16"/>
    </row>
    <row r="29" spans="2:8" x14ac:dyDescent="0.2">
      <c r="B29" s="279"/>
      <c r="C29" s="222"/>
      <c r="D29" s="223"/>
      <c r="E29" s="228"/>
      <c r="F29" s="450"/>
      <c r="G29" s="178" t="str">
        <f t="shared" si="0"/>
        <v/>
      </c>
      <c r="H29" s="16"/>
    </row>
    <row r="30" spans="2:8" x14ac:dyDescent="0.2">
      <c r="B30" s="221" t="s">
        <v>533</v>
      </c>
      <c r="C30" s="222" t="s">
        <v>718</v>
      </c>
      <c r="D30" s="223" t="s">
        <v>49</v>
      </c>
      <c r="E30" s="228">
        <v>2</v>
      </c>
      <c r="F30" s="469"/>
      <c r="G30" s="178">
        <f t="shared" si="0"/>
        <v>0</v>
      </c>
    </row>
    <row r="31" spans="2:8" x14ac:dyDescent="0.2">
      <c r="B31" s="279"/>
      <c r="C31" s="222"/>
      <c r="D31" s="223"/>
      <c r="E31" s="228"/>
      <c r="F31" s="469"/>
      <c r="G31" s="178" t="str">
        <f t="shared" si="0"/>
        <v/>
      </c>
    </row>
    <row r="32" spans="2:8" x14ac:dyDescent="0.2">
      <c r="B32" s="221" t="s">
        <v>532</v>
      </c>
      <c r="C32" s="222" t="s">
        <v>531</v>
      </c>
      <c r="D32" s="228"/>
      <c r="E32" s="232"/>
      <c r="F32" s="196"/>
      <c r="G32" s="178" t="str">
        <f t="shared" si="0"/>
        <v/>
      </c>
    </row>
    <row r="33" spans="2:7" x14ac:dyDescent="0.2">
      <c r="B33" s="279"/>
      <c r="C33" s="222"/>
      <c r="D33" s="223"/>
      <c r="E33" s="232"/>
      <c r="F33" s="194"/>
      <c r="G33" s="178" t="str">
        <f t="shared" si="0"/>
        <v/>
      </c>
    </row>
    <row r="34" spans="2:7" x14ac:dyDescent="0.2">
      <c r="B34" s="221" t="s">
        <v>530</v>
      </c>
      <c r="C34" s="222" t="s">
        <v>529</v>
      </c>
      <c r="D34" s="228"/>
      <c r="E34" s="232"/>
      <c r="F34" s="194"/>
      <c r="G34" s="178"/>
    </row>
    <row r="35" spans="2:7" x14ac:dyDescent="0.2">
      <c r="B35" s="279"/>
      <c r="C35" s="222"/>
      <c r="D35" s="223"/>
      <c r="E35" s="232"/>
      <c r="F35" s="194"/>
      <c r="G35" s="178" t="str">
        <f>IF(D35="","",E35*F35)</f>
        <v/>
      </c>
    </row>
    <row r="36" spans="2:7" x14ac:dyDescent="0.2">
      <c r="B36" s="221" t="s">
        <v>54</v>
      </c>
      <c r="C36" s="235" t="s">
        <v>528</v>
      </c>
      <c r="D36" s="228" t="s">
        <v>33</v>
      </c>
      <c r="E36" s="417">
        <v>3</v>
      </c>
      <c r="F36" s="468"/>
      <c r="G36" s="178">
        <f>IF(D36="","",E36*F36)</f>
        <v>0</v>
      </c>
    </row>
    <row r="37" spans="2:7" x14ac:dyDescent="0.2">
      <c r="B37" s="221"/>
      <c r="C37" s="222"/>
      <c r="D37" s="223"/>
      <c r="E37" s="232"/>
      <c r="F37" s="194"/>
      <c r="G37" s="178" t="str">
        <f>IF(D37="","",E37*F37)</f>
        <v/>
      </c>
    </row>
    <row r="38" spans="2:7" x14ac:dyDescent="0.2">
      <c r="B38" s="279"/>
      <c r="C38" s="222"/>
      <c r="D38" s="223"/>
      <c r="E38" s="223"/>
      <c r="F38" s="468"/>
      <c r="G38" s="178" t="str">
        <f>IF(D38="","",E38*F38)</f>
        <v/>
      </c>
    </row>
    <row r="39" spans="2:7" x14ac:dyDescent="0.2">
      <c r="B39" s="221" t="s">
        <v>527</v>
      </c>
      <c r="C39" s="222" t="s">
        <v>719</v>
      </c>
      <c r="D39" s="228" t="s">
        <v>49</v>
      </c>
      <c r="E39" s="223">
        <v>1</v>
      </c>
      <c r="F39" s="468"/>
      <c r="G39" s="178">
        <f>IF(D39="","",E39*F39)</f>
        <v>0</v>
      </c>
    </row>
    <row r="40" spans="2:7" x14ac:dyDescent="0.2">
      <c r="B40" s="221"/>
      <c r="C40" s="222"/>
      <c r="D40" s="228"/>
      <c r="E40" s="223"/>
      <c r="F40" s="468"/>
      <c r="G40" s="178"/>
    </row>
    <row r="41" spans="2:7" x14ac:dyDescent="0.2">
      <c r="B41" s="221"/>
      <c r="C41" s="222"/>
      <c r="D41" s="228"/>
      <c r="E41" s="223"/>
      <c r="F41" s="468"/>
      <c r="G41" s="178"/>
    </row>
    <row r="42" spans="2:7" x14ac:dyDescent="0.2">
      <c r="B42" s="221"/>
      <c r="C42" s="222"/>
      <c r="D42" s="228"/>
      <c r="E42" s="223"/>
      <c r="F42" s="468"/>
      <c r="G42" s="178"/>
    </row>
    <row r="43" spans="2:7" x14ac:dyDescent="0.2">
      <c r="B43" s="221"/>
      <c r="C43" s="222"/>
      <c r="D43" s="228"/>
      <c r="E43" s="223"/>
      <c r="F43" s="468"/>
      <c r="G43" s="178"/>
    </row>
    <row r="44" spans="2:7" x14ac:dyDescent="0.2">
      <c r="B44" s="221"/>
      <c r="C44" s="222"/>
      <c r="D44" s="228"/>
      <c r="E44" s="223"/>
      <c r="F44" s="468"/>
      <c r="G44" s="178"/>
    </row>
    <row r="45" spans="2:7" x14ac:dyDescent="0.2">
      <c r="B45" s="221"/>
      <c r="C45" s="222"/>
      <c r="D45" s="228"/>
      <c r="E45" s="223"/>
      <c r="F45" s="468"/>
      <c r="G45" s="178"/>
    </row>
    <row r="46" spans="2:7" x14ac:dyDescent="0.2">
      <c r="B46" s="221"/>
      <c r="C46" s="222"/>
      <c r="D46" s="228"/>
      <c r="E46" s="223"/>
      <c r="F46" s="468"/>
      <c r="G46" s="178"/>
    </row>
    <row r="47" spans="2:7" x14ac:dyDescent="0.2">
      <c r="B47" s="221"/>
      <c r="C47" s="222"/>
      <c r="D47" s="228"/>
      <c r="E47" s="223"/>
      <c r="F47" s="468"/>
      <c r="G47" s="178"/>
    </row>
    <row r="48" spans="2:7" x14ac:dyDescent="0.2">
      <c r="B48" s="221"/>
      <c r="C48" s="222"/>
      <c r="D48" s="228"/>
      <c r="E48" s="223"/>
      <c r="F48" s="468"/>
      <c r="G48" s="178"/>
    </row>
    <row r="49" spans="2:7" x14ac:dyDescent="0.2">
      <c r="B49" s="221"/>
      <c r="C49" s="222"/>
      <c r="D49" s="228"/>
      <c r="E49" s="223"/>
      <c r="F49" s="468"/>
      <c r="G49" s="178"/>
    </row>
    <row r="50" spans="2:7" x14ac:dyDescent="0.2">
      <c r="B50" s="221"/>
      <c r="C50" s="222"/>
      <c r="D50" s="228"/>
      <c r="E50" s="223"/>
      <c r="F50" s="468"/>
      <c r="G50" s="178"/>
    </row>
    <row r="51" spans="2:7" x14ac:dyDescent="0.2">
      <c r="B51" s="221"/>
      <c r="C51" s="222"/>
      <c r="D51" s="228"/>
      <c r="E51" s="223"/>
      <c r="F51" s="468"/>
      <c r="G51" s="178"/>
    </row>
    <row r="52" spans="2:7" x14ac:dyDescent="0.2">
      <c r="B52" s="221"/>
      <c r="C52" s="222"/>
      <c r="D52" s="228"/>
      <c r="E52" s="223"/>
      <c r="F52" s="468"/>
      <c r="G52" s="178"/>
    </row>
    <row r="53" spans="2:7" x14ac:dyDescent="0.2">
      <c r="B53" s="221"/>
      <c r="C53" s="222"/>
      <c r="D53" s="228"/>
      <c r="E53" s="223"/>
      <c r="F53" s="468"/>
      <c r="G53" s="178"/>
    </row>
    <row r="54" spans="2:7" x14ac:dyDescent="0.2">
      <c r="B54" s="221"/>
      <c r="C54" s="222"/>
      <c r="D54" s="228"/>
      <c r="E54" s="223"/>
      <c r="F54" s="468"/>
      <c r="G54" s="178"/>
    </row>
    <row r="55" spans="2:7" x14ac:dyDescent="0.2">
      <c r="B55" s="221"/>
      <c r="C55" s="222"/>
      <c r="D55" s="228"/>
      <c r="E55" s="223"/>
      <c r="F55" s="468"/>
      <c r="G55" s="178"/>
    </row>
    <row r="56" spans="2:7" x14ac:dyDescent="0.2">
      <c r="B56" s="221"/>
      <c r="C56" s="222"/>
      <c r="D56" s="228"/>
      <c r="E56" s="223"/>
      <c r="F56" s="468"/>
      <c r="G56" s="178"/>
    </row>
    <row r="57" spans="2:7" x14ac:dyDescent="0.2">
      <c r="B57" s="221"/>
      <c r="C57" s="222"/>
      <c r="D57" s="228"/>
      <c r="E57" s="223"/>
      <c r="F57" s="468"/>
      <c r="G57" s="178"/>
    </row>
    <row r="58" spans="2:7" x14ac:dyDescent="0.2">
      <c r="B58" s="221"/>
      <c r="C58" s="222"/>
      <c r="D58" s="228"/>
      <c r="E58" s="223"/>
      <c r="F58" s="468"/>
      <c r="G58" s="178"/>
    </row>
    <row r="59" spans="2:7" x14ac:dyDescent="0.2">
      <c r="B59" s="221"/>
      <c r="C59" s="222"/>
      <c r="D59" s="228"/>
      <c r="E59" s="223"/>
      <c r="F59" s="468"/>
      <c r="G59" s="178"/>
    </row>
    <row r="60" spans="2:7" x14ac:dyDescent="0.2">
      <c r="B60" s="221"/>
      <c r="C60" s="222"/>
      <c r="D60" s="228"/>
      <c r="E60" s="223"/>
      <c r="F60" s="468"/>
      <c r="G60" s="178"/>
    </row>
    <row r="61" spans="2:7" x14ac:dyDescent="0.2">
      <c r="B61" s="221"/>
      <c r="C61" s="222"/>
      <c r="D61" s="228"/>
      <c r="E61" s="223"/>
      <c r="F61" s="468"/>
      <c r="G61" s="178"/>
    </row>
    <row r="62" spans="2:7" x14ac:dyDescent="0.2">
      <c r="B62" s="221"/>
      <c r="C62" s="222"/>
      <c r="D62" s="228"/>
      <c r="E62" s="223"/>
      <c r="F62" s="468"/>
      <c r="G62" s="178"/>
    </row>
    <row r="63" spans="2:7" x14ac:dyDescent="0.2">
      <c r="B63" s="221"/>
      <c r="C63" s="222"/>
      <c r="D63" s="228"/>
      <c r="E63" s="223"/>
      <c r="F63" s="468"/>
      <c r="G63" s="178"/>
    </row>
    <row r="64" spans="2:7" x14ac:dyDescent="0.2">
      <c r="B64" s="221"/>
      <c r="C64" s="222"/>
      <c r="D64" s="228"/>
      <c r="E64" s="223"/>
      <c r="F64" s="468"/>
      <c r="G64" s="178"/>
    </row>
    <row r="65" spans="2:8" x14ac:dyDescent="0.2">
      <c r="B65" s="221"/>
      <c r="C65" s="222"/>
      <c r="D65" s="228"/>
      <c r="E65" s="223"/>
      <c r="F65" s="468"/>
      <c r="G65" s="178"/>
    </row>
    <row r="66" spans="2:8" x14ac:dyDescent="0.2">
      <c r="B66" s="221"/>
      <c r="C66" s="222"/>
      <c r="D66" s="228"/>
      <c r="E66" s="223"/>
      <c r="F66" s="468"/>
      <c r="G66" s="178"/>
    </row>
    <row r="67" spans="2:8" x14ac:dyDescent="0.2">
      <c r="B67" s="221"/>
      <c r="C67" s="222"/>
      <c r="D67" s="228"/>
      <c r="E67" s="223"/>
      <c r="F67" s="468"/>
      <c r="G67" s="178"/>
    </row>
    <row r="68" spans="2:8" x14ac:dyDescent="0.2">
      <c r="B68" s="221"/>
      <c r="C68" s="222"/>
      <c r="D68" s="228"/>
      <c r="E68" s="223"/>
      <c r="F68" s="468"/>
      <c r="G68" s="178"/>
    </row>
    <row r="69" spans="2:8" x14ac:dyDescent="0.2">
      <c r="B69" s="221"/>
      <c r="C69" s="222"/>
      <c r="D69" s="228"/>
      <c r="E69" s="223"/>
      <c r="F69" s="468"/>
      <c r="G69" s="178"/>
    </row>
    <row r="70" spans="2:8" x14ac:dyDescent="0.2">
      <c r="B70" s="221"/>
      <c r="C70" s="222"/>
      <c r="D70" s="228"/>
      <c r="E70" s="223"/>
      <c r="F70" s="468"/>
      <c r="G70" s="178"/>
    </row>
    <row r="71" spans="2:8" x14ac:dyDescent="0.2">
      <c r="B71" s="221"/>
      <c r="C71" s="222"/>
      <c r="D71" s="228"/>
      <c r="E71" s="223"/>
      <c r="F71" s="468"/>
      <c r="G71" s="178"/>
    </row>
    <row r="72" spans="2:8" x14ac:dyDescent="0.2">
      <c r="B72" s="279"/>
      <c r="C72" s="222"/>
      <c r="D72" s="223"/>
      <c r="E72" s="228"/>
      <c r="F72" s="469"/>
      <c r="G72" s="178"/>
    </row>
    <row r="73" spans="2:8" x14ac:dyDescent="0.2">
      <c r="B73" s="279"/>
      <c r="C73" s="222"/>
      <c r="D73" s="223"/>
      <c r="E73" s="228"/>
      <c r="F73" s="469"/>
      <c r="G73" s="178"/>
    </row>
    <row r="74" spans="2:8" x14ac:dyDescent="0.2">
      <c r="B74" s="279"/>
      <c r="C74" s="222"/>
      <c r="D74" s="223"/>
      <c r="E74" s="228"/>
      <c r="F74" s="469"/>
      <c r="G74" s="178"/>
    </row>
    <row r="75" spans="2:8" x14ac:dyDescent="0.2">
      <c r="B75" s="418"/>
      <c r="C75" s="222"/>
      <c r="D75" s="228"/>
      <c r="E75" s="187"/>
      <c r="F75" s="467"/>
      <c r="G75" s="178"/>
    </row>
    <row r="76" spans="2:8" x14ac:dyDescent="0.2">
      <c r="B76" s="418"/>
      <c r="C76" s="222"/>
      <c r="D76" s="228"/>
      <c r="E76" s="187"/>
      <c r="F76" s="467"/>
      <c r="G76" s="178"/>
    </row>
    <row r="77" spans="2:8" x14ac:dyDescent="0.2">
      <c r="B77" s="418"/>
      <c r="C77" s="222"/>
      <c r="D77" s="228"/>
      <c r="E77" s="187"/>
      <c r="F77" s="467"/>
      <c r="G77" s="178"/>
    </row>
    <row r="78" spans="2:8" x14ac:dyDescent="0.2">
      <c r="B78" s="418"/>
      <c r="C78" s="222"/>
      <c r="D78" s="228"/>
      <c r="E78" s="187"/>
      <c r="F78" s="467"/>
      <c r="G78" s="178"/>
    </row>
    <row r="79" spans="2:8" x14ac:dyDescent="0.2">
      <c r="B79" s="279"/>
      <c r="C79" s="222"/>
      <c r="D79" s="223"/>
      <c r="E79" s="187"/>
      <c r="F79" s="469"/>
      <c r="G79" s="178" t="str">
        <f>IF(D79="","",E79*F79)</f>
        <v/>
      </c>
    </row>
    <row r="80" spans="2:8" s="22" customFormat="1" ht="19.5" customHeight="1" x14ac:dyDescent="0.2">
      <c r="B80" s="285" t="str">
        <f>$B$10</f>
        <v>C11.5</v>
      </c>
      <c r="C80" s="240" t="s">
        <v>655</v>
      </c>
      <c r="D80" s="241"/>
      <c r="E80" s="242"/>
      <c r="F80" s="454"/>
      <c r="G80" s="455">
        <f>SUM(G9:G79)</f>
        <v>0</v>
      </c>
      <c r="H80" s="26"/>
    </row>
  </sheetData>
  <mergeCells count="4">
    <mergeCell ref="E1:G1"/>
    <mergeCell ref="G4:G7"/>
    <mergeCell ref="B4:F4"/>
    <mergeCell ref="B5:F7"/>
  </mergeCells>
  <pageMargins left="0.43307086614173229" right="0.31496062992125984" top="0.43307086614173229" bottom="0.62992125984251968" header="0.35433070866141736" footer="0.31496062992125984"/>
  <pageSetup paperSize="9" scale="70" firstPageNumber="31" orientation="portrait" cellComments="asDisplayed" useFirstPageNumber="1" r:id="rId1"/>
  <headerFooter alignWithMargins="0">
    <oddHeader xml:space="preserve">&amp;R&amp;"Arial,Bold Italic"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09649-D269-4FDF-A83A-773BD2CFC521}">
  <sheetPr codeName="Sheet86">
    <tabColor rgb="FFFF0000"/>
    <pageSetUpPr fitToPage="1"/>
  </sheetPr>
  <dimension ref="B1:I52"/>
  <sheetViews>
    <sheetView view="pageBreakPreview" zoomScale="70" zoomScaleNormal="125" zoomScaleSheetLayoutView="70" zoomScalePageLayoutView="125" workbookViewId="0">
      <pane xSplit="5" ySplit="1" topLeftCell="F5" activePane="bottomRight" state="frozen"/>
      <selection activeCell="H25" sqref="H25"/>
      <selection pane="topRight" activeCell="H25" sqref="H25"/>
      <selection pane="bottomLeft" activeCell="H25" sqref="H25"/>
      <selection pane="bottomRight" activeCell="G12" sqref="G12:G51"/>
    </sheetView>
  </sheetViews>
  <sheetFormatPr defaultColWidth="8.85546875" defaultRowHeight="12.75" x14ac:dyDescent="0.2"/>
  <cols>
    <col min="1" max="1" width="0.85546875" style="1" customWidth="1"/>
    <col min="2" max="2" width="11.7109375" style="267" customWidth="1"/>
    <col min="3" max="3" width="45.7109375" style="247" customWidth="1"/>
    <col min="4" max="4" width="13.7109375" style="248" customWidth="1"/>
    <col min="5" max="5" width="5.7109375" style="248" hidden="1" customWidth="1"/>
    <col min="6" max="6" width="15.7109375" style="248" customWidth="1"/>
    <col min="7" max="7" width="15.7109375" style="1" customWidth="1"/>
    <col min="8" max="8" width="15.7109375" style="4" customWidth="1"/>
    <col min="9" max="9" width="0.85546875" style="4" customWidth="1"/>
    <col min="10" max="16384" width="8.85546875" style="1"/>
  </cols>
  <sheetData>
    <row r="1" spans="2:9" x14ac:dyDescent="0.2">
      <c r="B1" s="277" t="str">
        <f>Client1</f>
        <v>Province of KwaZulu-Natal</v>
      </c>
      <c r="F1" s="510" t="str">
        <f>"Contract No. "&amp;ContractNo</f>
        <v>Contract No. ZNB1250/00000/00/PMC/INF/21/T</v>
      </c>
      <c r="G1" s="510"/>
      <c r="H1" s="510"/>
    </row>
    <row r="2" spans="2:9" x14ac:dyDescent="0.2">
      <c r="B2" s="378" t="str">
        <f>Client2</f>
        <v>Department of Transport</v>
      </c>
    </row>
    <row r="3" spans="2:9" x14ac:dyDescent="0.2">
      <c r="B3" s="247"/>
    </row>
    <row r="4" spans="2:9" ht="12.75" customHeight="1" x14ac:dyDescent="0.2">
      <c r="B4" s="500" t="s">
        <v>1056</v>
      </c>
      <c r="C4" s="501"/>
      <c r="D4" s="501"/>
      <c r="E4" s="501"/>
      <c r="F4" s="501"/>
      <c r="G4" s="501"/>
      <c r="H4" s="538" t="str">
        <f>"CHAPTER "&amp;B10</f>
        <v>CHAPTER C11.6</v>
      </c>
      <c r="I4" s="118"/>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539"/>
      <c r="I5" s="127"/>
    </row>
    <row r="6" spans="2:9" ht="12.75" customHeight="1" x14ac:dyDescent="0.2">
      <c r="B6" s="493"/>
      <c r="C6" s="494"/>
      <c r="D6" s="494"/>
      <c r="E6" s="494"/>
      <c r="F6" s="494"/>
      <c r="G6" s="494"/>
      <c r="H6" s="539"/>
      <c r="I6" s="127"/>
    </row>
    <row r="7" spans="2:9" s="7" customFormat="1" ht="7.5" customHeight="1" x14ac:dyDescent="0.2">
      <c r="B7" s="495"/>
      <c r="C7" s="496"/>
      <c r="D7" s="496"/>
      <c r="E7" s="496"/>
      <c r="F7" s="496"/>
      <c r="G7" s="496"/>
      <c r="H7" s="540"/>
      <c r="I7" s="125"/>
    </row>
    <row r="8" spans="2:9" s="7" customFormat="1" ht="24.95" customHeight="1" x14ac:dyDescent="0.2">
      <c r="B8" s="263" t="s">
        <v>0</v>
      </c>
      <c r="C8" s="220" t="s">
        <v>1</v>
      </c>
      <c r="D8" s="220" t="s">
        <v>2</v>
      </c>
      <c r="E8" s="220" t="s">
        <v>9</v>
      </c>
      <c r="F8" s="220" t="s">
        <v>3</v>
      </c>
      <c r="G8" s="9" t="s">
        <v>4</v>
      </c>
      <c r="H8" s="9" t="s">
        <v>5</v>
      </c>
      <c r="I8" s="125"/>
    </row>
    <row r="9" spans="2:9" x14ac:dyDescent="0.2">
      <c r="B9" s="221"/>
      <c r="C9" s="222"/>
      <c r="D9" s="223"/>
      <c r="E9" s="223"/>
      <c r="F9" s="223"/>
      <c r="G9" s="194"/>
      <c r="H9" s="191" t="str">
        <f t="shared" ref="H9:H13" si="0">IF(D9="","",F9*G9)</f>
        <v/>
      </c>
      <c r="I9" s="16"/>
    </row>
    <row r="10" spans="2:9" x14ac:dyDescent="0.2">
      <c r="B10" s="226" t="s">
        <v>579</v>
      </c>
      <c r="C10" s="227" t="s">
        <v>578</v>
      </c>
      <c r="D10" s="223"/>
      <c r="E10" s="223"/>
      <c r="F10" s="223"/>
      <c r="G10" s="194"/>
      <c r="H10" s="191" t="str">
        <f t="shared" si="0"/>
        <v/>
      </c>
      <c r="I10" s="16"/>
    </row>
    <row r="11" spans="2:9" x14ac:dyDescent="0.2">
      <c r="B11" s="221"/>
      <c r="C11" s="222"/>
      <c r="D11" s="223"/>
      <c r="E11" s="223"/>
      <c r="F11" s="223"/>
      <c r="G11" s="194"/>
      <c r="H11" s="191" t="str">
        <f t="shared" si="0"/>
        <v/>
      </c>
      <c r="I11" s="16"/>
    </row>
    <row r="12" spans="2:9" ht="51" x14ac:dyDescent="0.2">
      <c r="B12" s="279" t="s">
        <v>577</v>
      </c>
      <c r="C12" s="222" t="s">
        <v>576</v>
      </c>
      <c r="D12" s="223"/>
      <c r="E12" s="223"/>
      <c r="F12" s="223"/>
      <c r="G12" s="194"/>
      <c r="H12" s="191" t="str">
        <f t="shared" si="0"/>
        <v/>
      </c>
      <c r="I12" s="16"/>
    </row>
    <row r="13" spans="2:9" x14ac:dyDescent="0.2">
      <c r="B13" s="279"/>
      <c r="C13" s="222"/>
      <c r="D13" s="223"/>
      <c r="E13" s="223"/>
      <c r="F13" s="223"/>
      <c r="G13" s="194"/>
      <c r="H13" s="191" t="str">
        <f t="shared" si="0"/>
        <v/>
      </c>
      <c r="I13" s="16"/>
    </row>
    <row r="14" spans="2:9" ht="12" customHeight="1" x14ac:dyDescent="0.2">
      <c r="B14" s="221" t="s">
        <v>575</v>
      </c>
      <c r="C14" s="222" t="s">
        <v>574</v>
      </c>
      <c r="D14" s="228"/>
      <c r="E14" s="223"/>
      <c r="F14" s="232"/>
      <c r="G14" s="196"/>
      <c r="H14" s="178" t="str">
        <f t="shared" ref="H14:H17" si="1">IF(D14="","",F14*G14)</f>
        <v/>
      </c>
      <c r="I14" s="16"/>
    </row>
    <row r="15" spans="2:9" x14ac:dyDescent="0.2">
      <c r="B15" s="279"/>
      <c r="C15" s="222"/>
      <c r="D15" s="223"/>
      <c r="E15" s="223"/>
      <c r="F15" s="223"/>
      <c r="G15" s="194"/>
      <c r="H15" s="178" t="str">
        <f t="shared" si="1"/>
        <v/>
      </c>
      <c r="I15" s="16"/>
    </row>
    <row r="16" spans="2:9" x14ac:dyDescent="0.2">
      <c r="B16" s="221" t="s">
        <v>56</v>
      </c>
      <c r="C16" s="235" t="s">
        <v>681</v>
      </c>
      <c r="D16" s="228" t="s">
        <v>442</v>
      </c>
      <c r="E16" s="223"/>
      <c r="F16" s="228">
        <v>5</v>
      </c>
      <c r="G16" s="450"/>
      <c r="H16" s="178">
        <f t="shared" si="1"/>
        <v>0</v>
      </c>
      <c r="I16" s="16"/>
    </row>
    <row r="17" spans="2:9" x14ac:dyDescent="0.2">
      <c r="B17" s="279"/>
      <c r="C17" s="222"/>
      <c r="D17" s="280"/>
      <c r="E17" s="223"/>
      <c r="F17" s="228"/>
      <c r="G17" s="450"/>
      <c r="H17" s="178" t="str">
        <f t="shared" si="1"/>
        <v/>
      </c>
      <c r="I17" s="16"/>
    </row>
    <row r="18" spans="2:9" s="4" customFormat="1" ht="37.5" customHeight="1" x14ac:dyDescent="0.2">
      <c r="B18" s="279" t="s">
        <v>573</v>
      </c>
      <c r="C18" s="222" t="s">
        <v>572</v>
      </c>
      <c r="D18" s="228" t="s">
        <v>443</v>
      </c>
      <c r="E18" s="223"/>
      <c r="F18" s="187">
        <v>5</v>
      </c>
      <c r="G18" s="469"/>
      <c r="H18" s="178">
        <f t="shared" ref="H18" si="2">IF(D18="","",F18*G18)</f>
        <v>0</v>
      </c>
    </row>
    <row r="19" spans="2:9" s="4" customFormat="1" x14ac:dyDescent="0.2">
      <c r="B19" s="279"/>
      <c r="C19" s="222"/>
      <c r="D19" s="228"/>
      <c r="E19" s="223"/>
      <c r="F19" s="187"/>
      <c r="G19" s="469"/>
      <c r="H19" s="178"/>
    </row>
    <row r="20" spans="2:9" s="4" customFormat="1" x14ac:dyDescent="0.2">
      <c r="B20" s="221" t="s">
        <v>571</v>
      </c>
      <c r="C20" s="222" t="s">
        <v>570</v>
      </c>
      <c r="D20" s="228"/>
      <c r="E20" s="280"/>
      <c r="F20" s="232"/>
      <c r="G20" s="196"/>
      <c r="H20" s="178" t="str">
        <f>IF(D20="","",F20*G20)</f>
        <v/>
      </c>
    </row>
    <row r="21" spans="2:9" s="4" customFormat="1" x14ac:dyDescent="0.2">
      <c r="B21" s="279"/>
      <c r="C21" s="222"/>
      <c r="D21" s="223"/>
      <c r="E21" s="280"/>
      <c r="F21" s="232"/>
      <c r="G21" s="195"/>
      <c r="H21" s="178" t="str">
        <f>IF(D21="","",F21*G21)</f>
        <v/>
      </c>
    </row>
    <row r="22" spans="2:9" s="4" customFormat="1" x14ac:dyDescent="0.2">
      <c r="B22" s="279" t="s">
        <v>569</v>
      </c>
      <c r="C22" s="222" t="s">
        <v>568</v>
      </c>
      <c r="D22" s="223"/>
      <c r="E22" s="280"/>
      <c r="F22" s="232"/>
      <c r="G22" s="195"/>
      <c r="H22" s="178"/>
    </row>
    <row r="23" spans="2:9" s="4" customFormat="1" x14ac:dyDescent="0.2">
      <c r="B23" s="221" t="s">
        <v>54</v>
      </c>
      <c r="C23" s="222" t="s">
        <v>567</v>
      </c>
      <c r="D23" s="228" t="s">
        <v>559</v>
      </c>
      <c r="E23" s="223"/>
      <c r="F23" s="232">
        <v>5</v>
      </c>
      <c r="G23" s="194"/>
      <c r="H23" s="178">
        <f t="shared" ref="H23:H47" si="3">IF(D23="","",F23*G23)</f>
        <v>0</v>
      </c>
    </row>
    <row r="24" spans="2:9" s="4" customFormat="1" x14ac:dyDescent="0.2">
      <c r="B24" s="279"/>
      <c r="C24" s="222"/>
      <c r="D24" s="223"/>
      <c r="E24" s="223"/>
      <c r="F24" s="232"/>
      <c r="G24" s="194"/>
      <c r="H24" s="178" t="str">
        <f t="shared" si="3"/>
        <v/>
      </c>
    </row>
    <row r="25" spans="2:9" s="4" customFormat="1" ht="25.5" x14ac:dyDescent="0.2">
      <c r="B25" s="221" t="s">
        <v>566</v>
      </c>
      <c r="C25" s="222" t="s">
        <v>565</v>
      </c>
      <c r="D25" s="228"/>
      <c r="E25" s="223"/>
      <c r="F25" s="232"/>
      <c r="G25" s="194"/>
      <c r="H25" s="178" t="str">
        <f t="shared" si="3"/>
        <v/>
      </c>
    </row>
    <row r="26" spans="2:9" s="4" customFormat="1" x14ac:dyDescent="0.2">
      <c r="B26" s="279"/>
      <c r="C26" s="222"/>
      <c r="D26" s="223"/>
      <c r="E26" s="223"/>
      <c r="F26" s="232"/>
      <c r="G26" s="194"/>
      <c r="H26" s="178" t="str">
        <f t="shared" si="3"/>
        <v/>
      </c>
    </row>
    <row r="27" spans="2:9" s="4" customFormat="1" x14ac:dyDescent="0.2">
      <c r="B27" s="221" t="s">
        <v>54</v>
      </c>
      <c r="C27" s="222" t="s">
        <v>564</v>
      </c>
      <c r="D27" s="228" t="s">
        <v>559</v>
      </c>
      <c r="E27" s="223"/>
      <c r="F27" s="232">
        <v>3</v>
      </c>
      <c r="G27" s="468"/>
      <c r="H27" s="178">
        <f t="shared" si="3"/>
        <v>0</v>
      </c>
    </row>
    <row r="28" spans="2:9" s="4" customFormat="1" x14ac:dyDescent="0.2">
      <c r="B28" s="279"/>
      <c r="C28" s="222"/>
      <c r="D28" s="223"/>
      <c r="E28" s="223"/>
      <c r="F28" s="232"/>
      <c r="G28" s="194"/>
      <c r="H28" s="178" t="str">
        <f t="shared" si="3"/>
        <v/>
      </c>
    </row>
    <row r="29" spans="2:9" s="4" customFormat="1" ht="25.5" x14ac:dyDescent="0.2">
      <c r="B29" s="221" t="s">
        <v>563</v>
      </c>
      <c r="C29" s="222" t="s">
        <v>562</v>
      </c>
      <c r="D29" s="228"/>
      <c r="E29" s="223"/>
      <c r="F29" s="223"/>
      <c r="G29" s="468"/>
      <c r="H29" s="178" t="str">
        <f t="shared" si="3"/>
        <v/>
      </c>
    </row>
    <row r="30" spans="2:9" s="4" customFormat="1" x14ac:dyDescent="0.2">
      <c r="B30" s="279"/>
      <c r="C30" s="222"/>
      <c r="D30" s="223"/>
      <c r="E30" s="223"/>
      <c r="F30" s="223"/>
      <c r="G30" s="468"/>
      <c r="H30" s="178" t="str">
        <f t="shared" si="3"/>
        <v/>
      </c>
    </row>
    <row r="31" spans="2:9" s="4" customFormat="1" x14ac:dyDescent="0.2">
      <c r="B31" s="221" t="s">
        <v>561</v>
      </c>
      <c r="C31" s="222" t="s">
        <v>720</v>
      </c>
      <c r="D31" s="228" t="s">
        <v>6</v>
      </c>
      <c r="E31" s="223"/>
      <c r="F31" s="223">
        <v>12</v>
      </c>
      <c r="G31" s="468"/>
      <c r="H31" s="178">
        <f t="shared" si="3"/>
        <v>0</v>
      </c>
    </row>
    <row r="32" spans="2:9" s="4" customFormat="1" x14ac:dyDescent="0.2">
      <c r="B32" s="279"/>
      <c r="C32" s="222"/>
      <c r="D32" s="223"/>
      <c r="E32" s="223"/>
      <c r="F32" s="223"/>
      <c r="G32" s="468"/>
      <c r="H32" s="178" t="str">
        <f t="shared" si="3"/>
        <v/>
      </c>
    </row>
    <row r="33" spans="2:8" s="4" customFormat="1" x14ac:dyDescent="0.2">
      <c r="B33" s="221" t="s">
        <v>560</v>
      </c>
      <c r="C33" s="222" t="s">
        <v>526</v>
      </c>
      <c r="D33" s="228"/>
      <c r="E33" s="223"/>
      <c r="F33" s="223"/>
      <c r="G33" s="468"/>
      <c r="H33" s="178" t="str">
        <f t="shared" si="3"/>
        <v/>
      </c>
    </row>
    <row r="34" spans="2:8" s="4" customFormat="1" x14ac:dyDescent="0.2">
      <c r="B34" s="221"/>
      <c r="C34" s="222"/>
      <c r="D34" s="228"/>
      <c r="E34" s="223"/>
      <c r="F34" s="223"/>
      <c r="G34" s="468"/>
      <c r="H34" s="178"/>
    </row>
    <row r="35" spans="2:8" s="4" customFormat="1" ht="25.5" x14ac:dyDescent="0.2">
      <c r="B35" s="221" t="s">
        <v>1017</v>
      </c>
      <c r="C35" s="222" t="s">
        <v>1018</v>
      </c>
      <c r="D35" s="228" t="s">
        <v>49</v>
      </c>
      <c r="E35" s="223"/>
      <c r="F35" s="223">
        <v>1</v>
      </c>
      <c r="G35" s="468"/>
      <c r="H35" s="178">
        <f t="shared" si="3"/>
        <v>0</v>
      </c>
    </row>
    <row r="36" spans="2:8" s="4" customFormat="1" x14ac:dyDescent="0.2">
      <c r="B36" s="279"/>
      <c r="C36" s="222"/>
      <c r="D36" s="223"/>
      <c r="E36" s="223"/>
      <c r="F36" s="223"/>
      <c r="G36" s="468"/>
      <c r="H36" s="178" t="str">
        <f t="shared" si="3"/>
        <v/>
      </c>
    </row>
    <row r="37" spans="2:8" s="4" customFormat="1" ht="25.5" x14ac:dyDescent="0.2">
      <c r="B37" s="221" t="s">
        <v>558</v>
      </c>
      <c r="C37" s="235" t="s">
        <v>557</v>
      </c>
      <c r="D37" s="280"/>
      <c r="E37" s="223"/>
      <c r="F37" s="223"/>
      <c r="G37" s="468"/>
      <c r="H37" s="178" t="str">
        <f t="shared" si="3"/>
        <v/>
      </c>
    </row>
    <row r="38" spans="2:8" s="4" customFormat="1" x14ac:dyDescent="0.2">
      <c r="B38" s="279"/>
      <c r="C38" s="269"/>
      <c r="D38" s="280"/>
      <c r="E38" s="223"/>
      <c r="F38" s="223"/>
      <c r="G38" s="468"/>
      <c r="H38" s="178" t="str">
        <f t="shared" si="3"/>
        <v/>
      </c>
    </row>
    <row r="39" spans="2:8" s="4" customFormat="1" x14ac:dyDescent="0.2">
      <c r="B39" s="279" t="s">
        <v>556</v>
      </c>
      <c r="C39" s="222" t="s">
        <v>555</v>
      </c>
      <c r="D39" s="228" t="s">
        <v>443</v>
      </c>
      <c r="E39" s="223"/>
      <c r="F39" s="223">
        <v>2</v>
      </c>
      <c r="G39" s="468"/>
      <c r="H39" s="178">
        <f t="shared" si="3"/>
        <v>0</v>
      </c>
    </row>
    <row r="40" spans="2:8" s="4" customFormat="1" x14ac:dyDescent="0.2">
      <c r="B40" s="279"/>
      <c r="C40" s="222"/>
      <c r="D40" s="223"/>
      <c r="E40" s="223"/>
      <c r="F40" s="223"/>
      <c r="G40" s="468"/>
      <c r="H40" s="178" t="str">
        <f t="shared" si="3"/>
        <v/>
      </c>
    </row>
    <row r="41" spans="2:8" s="4" customFormat="1" ht="25.5" x14ac:dyDescent="0.2">
      <c r="B41" s="418" t="s">
        <v>554</v>
      </c>
      <c r="C41" s="222" t="s">
        <v>553</v>
      </c>
      <c r="D41" s="228" t="s">
        <v>443</v>
      </c>
      <c r="E41" s="223"/>
      <c r="F41" s="223">
        <v>1</v>
      </c>
      <c r="G41" s="194"/>
      <c r="H41" s="191">
        <f t="shared" si="3"/>
        <v>0</v>
      </c>
    </row>
    <row r="42" spans="2:8" s="4" customFormat="1" x14ac:dyDescent="0.2">
      <c r="B42" s="221"/>
      <c r="C42" s="222"/>
      <c r="D42" s="223"/>
      <c r="E42" s="223"/>
      <c r="F42" s="223"/>
      <c r="G42" s="194"/>
      <c r="H42" s="191" t="str">
        <f t="shared" si="3"/>
        <v/>
      </c>
    </row>
    <row r="43" spans="2:8" s="4" customFormat="1" ht="25.5" x14ac:dyDescent="0.2">
      <c r="B43" s="221" t="s">
        <v>552</v>
      </c>
      <c r="C43" s="222" t="s">
        <v>551</v>
      </c>
      <c r="D43" s="228" t="s">
        <v>443</v>
      </c>
      <c r="E43" s="223"/>
      <c r="F43" s="223">
        <v>1</v>
      </c>
      <c r="G43" s="194"/>
      <c r="H43" s="191">
        <f t="shared" si="3"/>
        <v>0</v>
      </c>
    </row>
    <row r="44" spans="2:8" s="4" customFormat="1" x14ac:dyDescent="0.2">
      <c r="B44" s="279"/>
      <c r="C44" s="222"/>
      <c r="D44" s="223"/>
      <c r="E44" s="223"/>
      <c r="F44" s="223"/>
      <c r="G44" s="194"/>
      <c r="H44" s="191" t="str">
        <f t="shared" si="3"/>
        <v/>
      </c>
    </row>
    <row r="45" spans="2:8" s="4" customFormat="1" ht="25.5" x14ac:dyDescent="0.2">
      <c r="B45" s="221" t="s">
        <v>550</v>
      </c>
      <c r="C45" s="222" t="s">
        <v>549</v>
      </c>
      <c r="D45" s="228"/>
      <c r="E45" s="223"/>
      <c r="F45" s="232"/>
      <c r="G45" s="196"/>
      <c r="H45" s="178"/>
    </row>
    <row r="46" spans="2:8" s="4" customFormat="1" x14ac:dyDescent="0.2">
      <c r="B46" s="279"/>
      <c r="C46" s="222"/>
      <c r="D46" s="223"/>
      <c r="E46" s="223"/>
      <c r="F46" s="232"/>
      <c r="G46" s="194"/>
      <c r="H46" s="178" t="str">
        <f t="shared" si="3"/>
        <v/>
      </c>
    </row>
    <row r="47" spans="2:8" s="4" customFormat="1" x14ac:dyDescent="0.2">
      <c r="B47" s="221" t="s">
        <v>548</v>
      </c>
      <c r="C47" s="235" t="s">
        <v>681</v>
      </c>
      <c r="D47" s="228" t="s">
        <v>49</v>
      </c>
      <c r="E47" s="280"/>
      <c r="F47" s="232">
        <v>1</v>
      </c>
      <c r="G47" s="468"/>
      <c r="H47" s="178">
        <f t="shared" si="3"/>
        <v>0</v>
      </c>
    </row>
    <row r="48" spans="2:8" s="4" customFormat="1" x14ac:dyDescent="0.2">
      <c r="B48" s="279"/>
      <c r="C48" s="222"/>
      <c r="D48" s="228"/>
      <c r="E48" s="223"/>
      <c r="F48" s="187"/>
      <c r="G48" s="469"/>
      <c r="H48" s="178"/>
    </row>
    <row r="49" spans="2:9" s="4" customFormat="1" x14ac:dyDescent="0.2">
      <c r="B49" s="221" t="s">
        <v>547</v>
      </c>
      <c r="C49" s="222" t="s">
        <v>546</v>
      </c>
      <c r="D49" s="228"/>
      <c r="E49" s="280"/>
      <c r="F49" s="280"/>
      <c r="G49" s="468"/>
      <c r="H49" s="178" t="str">
        <f t="shared" ref="H49:H51" si="4">IF(D49="","",F49*G49)</f>
        <v/>
      </c>
    </row>
    <row r="50" spans="2:9" s="4" customFormat="1" x14ac:dyDescent="0.2">
      <c r="B50" s="279"/>
      <c r="C50" s="269"/>
      <c r="D50" s="280"/>
      <c r="E50" s="280"/>
      <c r="F50" s="280"/>
      <c r="G50" s="468"/>
      <c r="H50" s="178" t="str">
        <f t="shared" si="4"/>
        <v/>
      </c>
    </row>
    <row r="51" spans="2:9" s="4" customFormat="1" x14ac:dyDescent="0.2">
      <c r="B51" s="221" t="s">
        <v>545</v>
      </c>
      <c r="C51" s="235" t="s">
        <v>1019</v>
      </c>
      <c r="D51" s="228" t="s">
        <v>49</v>
      </c>
      <c r="E51" s="223"/>
      <c r="F51" s="228">
        <v>4</v>
      </c>
      <c r="G51" s="450"/>
      <c r="H51" s="178">
        <f t="shared" si="4"/>
        <v>0</v>
      </c>
    </row>
    <row r="52" spans="2:9" s="22" customFormat="1" ht="19.5" customHeight="1" x14ac:dyDescent="0.2">
      <c r="B52" s="285" t="str">
        <f>$B$10</f>
        <v>C11.6</v>
      </c>
      <c r="C52" s="240" t="s">
        <v>655</v>
      </c>
      <c r="D52" s="241"/>
      <c r="E52" s="241"/>
      <c r="F52" s="242"/>
      <c r="G52" s="454"/>
      <c r="H52" s="455">
        <f>SUM(H9:H51)</f>
        <v>0</v>
      </c>
      <c r="I52" s="26"/>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81" firstPageNumber="31" fitToHeight="0" orientation="portrait" cellComments="asDisplayed" useFirstPageNumber="1" r:id="rId1"/>
  <headerFooter alignWithMargins="0">
    <oddHeader xml:space="preserve">&amp;R&amp;"Arial,Bold Italic"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BF3C-3642-4C00-963F-7DA5896E7BB2}">
  <sheetPr>
    <tabColor rgb="FFFF0000"/>
    <pageSetUpPr fitToPage="1"/>
  </sheetPr>
  <dimension ref="B1:I76"/>
  <sheetViews>
    <sheetView view="pageBreakPreview" zoomScaleNormal="125" zoomScaleSheetLayoutView="100" zoomScalePageLayoutView="125" workbookViewId="0">
      <pane xSplit="5" ySplit="1" topLeftCell="F26" activePane="bottomRight" state="frozen"/>
      <selection activeCell="H25" sqref="H25"/>
      <selection pane="topRight" activeCell="H25" sqref="H25"/>
      <selection pane="bottomLeft" activeCell="H25" sqref="H25"/>
      <selection pane="bottomRight" activeCell="G12" sqref="G12:G46"/>
    </sheetView>
  </sheetViews>
  <sheetFormatPr defaultColWidth="8.85546875" defaultRowHeight="12" x14ac:dyDescent="0.2"/>
  <cols>
    <col min="1" max="1" width="0.85546875" style="81" customWidth="1"/>
    <col min="2" max="2" width="11.7109375" style="432" customWidth="1"/>
    <col min="3" max="3" width="45.7109375" style="433" customWidth="1"/>
    <col min="4" max="4" width="13.7109375" style="434" customWidth="1"/>
    <col min="5" max="5" width="5.7109375" style="434" hidden="1" customWidth="1"/>
    <col min="6" max="6" width="15.7109375" style="434" customWidth="1"/>
    <col min="7" max="7" width="15.7109375" style="81" customWidth="1"/>
    <col min="8" max="8" width="15.7109375" style="82" customWidth="1"/>
    <col min="9" max="9" width="0.85546875" style="82" customWidth="1"/>
    <col min="10" max="16384" width="8.85546875" style="81"/>
  </cols>
  <sheetData>
    <row r="1" spans="2:9" ht="12.75" x14ac:dyDescent="0.2">
      <c r="B1" s="277" t="str">
        <f>Client1</f>
        <v>Province of KwaZulu-Natal</v>
      </c>
      <c r="C1" s="247"/>
      <c r="D1" s="248"/>
      <c r="E1" s="248"/>
      <c r="F1" s="541" t="str">
        <f>Information!C5</f>
        <v>ZNB1250/00000/00/PMC/INF/21/T</v>
      </c>
      <c r="G1" s="510"/>
      <c r="H1" s="510"/>
    </row>
    <row r="2" spans="2:9" ht="12.75" x14ac:dyDescent="0.2">
      <c r="B2" s="378" t="str">
        <f>Client2</f>
        <v>Department of Transport</v>
      </c>
      <c r="C2" s="247"/>
      <c r="D2" s="248"/>
      <c r="E2" s="248"/>
      <c r="F2" s="248"/>
      <c r="G2" s="1"/>
      <c r="H2" s="4"/>
    </row>
    <row r="3" spans="2:9" ht="12.75" x14ac:dyDescent="0.2">
      <c r="B3" s="247"/>
      <c r="C3" s="247"/>
      <c r="D3" s="248"/>
      <c r="E3" s="248"/>
      <c r="F3" s="248"/>
      <c r="G3" s="1"/>
      <c r="H3" s="4"/>
    </row>
    <row r="4" spans="2:9" ht="12.75" customHeight="1" x14ac:dyDescent="0.2">
      <c r="B4" s="500" t="s">
        <v>1054</v>
      </c>
      <c r="C4" s="501"/>
      <c r="D4" s="501"/>
      <c r="E4" s="501"/>
      <c r="F4" s="501"/>
      <c r="G4" s="501"/>
      <c r="H4" s="507" t="str">
        <f>"CHAPTER "&amp;B10</f>
        <v>CHAPTER C11.7</v>
      </c>
      <c r="I4" s="129"/>
    </row>
    <row r="5" spans="2:9" ht="7.5" customHeight="1" x14ac:dyDescent="0.2">
      <c r="B5" s="533" t="str">
        <f>Information!C6</f>
        <v>UPGRADE TO KWAMAGODA (NKUKHU) RIVER BRIDGE 2002 OVER KWAMAGODA RIVER ON DISTRTICT ROAD D59 KM 0.108 IN THE PITERMARITZBURG REGION</v>
      </c>
      <c r="C5" s="534"/>
      <c r="D5" s="534"/>
      <c r="E5" s="534"/>
      <c r="F5" s="534"/>
      <c r="G5" s="534"/>
      <c r="H5" s="508"/>
      <c r="I5" s="90"/>
    </row>
    <row r="6" spans="2:9" ht="12.75" customHeight="1" x14ac:dyDescent="0.2">
      <c r="B6" s="535"/>
      <c r="C6" s="534"/>
      <c r="D6" s="534"/>
      <c r="E6" s="534"/>
      <c r="F6" s="534"/>
      <c r="G6" s="534"/>
      <c r="H6" s="508"/>
      <c r="I6" s="90"/>
    </row>
    <row r="7" spans="2:9" s="88" customFormat="1" ht="7.5" customHeight="1" x14ac:dyDescent="0.2">
      <c r="B7" s="536"/>
      <c r="C7" s="537"/>
      <c r="D7" s="537"/>
      <c r="E7" s="537"/>
      <c r="F7" s="537"/>
      <c r="G7" s="537"/>
      <c r="H7" s="509"/>
      <c r="I7" s="89"/>
    </row>
    <row r="8" spans="2:9" s="7" customFormat="1" ht="24.95" customHeight="1" x14ac:dyDescent="0.2">
      <c r="B8" s="263" t="s">
        <v>0</v>
      </c>
      <c r="C8" s="220" t="s">
        <v>1</v>
      </c>
      <c r="D8" s="220" t="s">
        <v>2</v>
      </c>
      <c r="E8" s="220" t="s">
        <v>9</v>
      </c>
      <c r="F8" s="220" t="s">
        <v>3</v>
      </c>
      <c r="G8" s="9" t="s">
        <v>4</v>
      </c>
      <c r="H8" s="9" t="s">
        <v>5</v>
      </c>
      <c r="I8" s="125"/>
    </row>
    <row r="9" spans="2:9" ht="12.75" x14ac:dyDescent="0.2">
      <c r="B9" s="279"/>
      <c r="C9" s="222"/>
      <c r="D9" s="223"/>
      <c r="E9" s="223"/>
      <c r="F9" s="419"/>
      <c r="G9" s="198"/>
      <c r="H9" s="199" t="str">
        <f t="shared" ref="H9:H13" si="0">IF(D9="","",F9*G9)</f>
        <v/>
      </c>
      <c r="I9" s="83"/>
    </row>
    <row r="10" spans="2:9" ht="12.75" x14ac:dyDescent="0.2">
      <c r="B10" s="358" t="s">
        <v>604</v>
      </c>
      <c r="C10" s="359" t="s">
        <v>603</v>
      </c>
      <c r="D10" s="223"/>
      <c r="E10" s="223"/>
      <c r="F10" s="419"/>
      <c r="G10" s="198"/>
      <c r="H10" s="199" t="str">
        <f t="shared" si="0"/>
        <v/>
      </c>
      <c r="I10" s="83"/>
    </row>
    <row r="11" spans="2:9" ht="10.5" customHeight="1" x14ac:dyDescent="0.2">
      <c r="B11" s="279"/>
      <c r="C11" s="420"/>
      <c r="D11" s="223"/>
      <c r="E11" s="223"/>
      <c r="F11" s="419"/>
      <c r="G11" s="198"/>
      <c r="H11" s="199" t="str">
        <f t="shared" si="0"/>
        <v/>
      </c>
      <c r="I11" s="83"/>
    </row>
    <row r="12" spans="2:9" ht="12.75" x14ac:dyDescent="0.2">
      <c r="B12" s="279" t="s">
        <v>602</v>
      </c>
      <c r="C12" s="420" t="s">
        <v>601</v>
      </c>
      <c r="D12" s="223"/>
      <c r="E12" s="223"/>
      <c r="F12" s="419"/>
      <c r="G12" s="198"/>
      <c r="H12" s="199" t="str">
        <f t="shared" si="0"/>
        <v/>
      </c>
      <c r="I12" s="83"/>
    </row>
    <row r="13" spans="2:9" ht="12.75" x14ac:dyDescent="0.2">
      <c r="B13" s="279"/>
      <c r="C13" s="420"/>
      <c r="D13" s="223"/>
      <c r="E13" s="223"/>
      <c r="F13" s="387"/>
      <c r="G13" s="200"/>
      <c r="H13" s="199" t="str">
        <f t="shared" si="0"/>
        <v/>
      </c>
      <c r="I13" s="83"/>
    </row>
    <row r="14" spans="2:9" ht="12.75" x14ac:dyDescent="0.2">
      <c r="B14" s="279" t="s">
        <v>600</v>
      </c>
      <c r="C14" s="421" t="s">
        <v>721</v>
      </c>
      <c r="D14" s="422"/>
      <c r="E14" s="223"/>
      <c r="F14" s="187"/>
      <c r="G14" s="201"/>
      <c r="H14" s="199"/>
      <c r="I14" s="86"/>
    </row>
    <row r="15" spans="2:9" ht="12.75" x14ac:dyDescent="0.2">
      <c r="B15" s="423"/>
      <c r="C15" s="424"/>
      <c r="D15" s="424"/>
      <c r="E15" s="223"/>
      <c r="F15" s="187"/>
      <c r="G15" s="201"/>
      <c r="H15" s="199"/>
      <c r="I15" s="83"/>
    </row>
    <row r="16" spans="2:9" ht="12.75" x14ac:dyDescent="0.2">
      <c r="B16" s="425"/>
      <c r="C16" s="421" t="s">
        <v>722</v>
      </c>
      <c r="D16" s="422" t="s">
        <v>33</v>
      </c>
      <c r="E16" s="223"/>
      <c r="F16" s="426">
        <v>0.5</v>
      </c>
      <c r="G16" s="201"/>
      <c r="H16" s="199">
        <f t="shared" ref="H16:H25" si="1">IF(D16="","",F16*G16)</f>
        <v>0</v>
      </c>
      <c r="I16" s="83"/>
    </row>
    <row r="17" spans="2:9" ht="12.75" x14ac:dyDescent="0.2">
      <c r="B17" s="423"/>
      <c r="C17" s="424"/>
      <c r="D17" s="424"/>
      <c r="E17" s="223"/>
      <c r="F17" s="426"/>
      <c r="G17" s="201"/>
      <c r="H17" s="199" t="str">
        <f t="shared" si="1"/>
        <v/>
      </c>
      <c r="I17" s="87"/>
    </row>
    <row r="18" spans="2:9" ht="12.75" x14ac:dyDescent="0.2">
      <c r="B18" s="425"/>
      <c r="C18" s="421" t="s">
        <v>723</v>
      </c>
      <c r="D18" s="422" t="s">
        <v>33</v>
      </c>
      <c r="E18" s="280"/>
      <c r="F18" s="426">
        <v>0.03</v>
      </c>
      <c r="G18" s="201"/>
      <c r="H18" s="199">
        <f t="shared" si="1"/>
        <v>0</v>
      </c>
      <c r="I18" s="84"/>
    </row>
    <row r="19" spans="2:9" ht="12.75" x14ac:dyDescent="0.2">
      <c r="B19" s="423"/>
      <c r="C19" s="424"/>
      <c r="D19" s="424"/>
      <c r="E19" s="280"/>
      <c r="F19" s="426"/>
      <c r="G19" s="201"/>
      <c r="H19" s="199" t="str">
        <f t="shared" si="1"/>
        <v/>
      </c>
      <c r="I19" s="84"/>
    </row>
    <row r="20" spans="2:9" ht="12.75" x14ac:dyDescent="0.2">
      <c r="B20" s="425"/>
      <c r="C20" s="421" t="s">
        <v>724</v>
      </c>
      <c r="D20" s="422" t="s">
        <v>33</v>
      </c>
      <c r="E20" s="280"/>
      <c r="F20" s="426">
        <v>0.01</v>
      </c>
      <c r="G20" s="201"/>
      <c r="H20" s="199">
        <f t="shared" si="1"/>
        <v>0</v>
      </c>
      <c r="I20" s="84"/>
    </row>
    <row r="21" spans="2:9" ht="12.75" x14ac:dyDescent="0.2">
      <c r="B21" s="423"/>
      <c r="C21" s="424"/>
      <c r="D21" s="424"/>
      <c r="E21" s="280"/>
      <c r="F21" s="426"/>
      <c r="G21" s="201"/>
      <c r="H21" s="199" t="str">
        <f t="shared" si="1"/>
        <v/>
      </c>
      <c r="I21" s="84"/>
    </row>
    <row r="22" spans="2:9" ht="12.75" x14ac:dyDescent="0.2">
      <c r="B22" s="279" t="s">
        <v>599</v>
      </c>
      <c r="C22" s="421" t="s">
        <v>725</v>
      </c>
      <c r="D22" s="422"/>
      <c r="E22" s="223"/>
      <c r="F22" s="187"/>
      <c r="G22" s="201"/>
      <c r="H22" s="199" t="str">
        <f t="shared" si="1"/>
        <v/>
      </c>
      <c r="I22" s="83"/>
    </row>
    <row r="23" spans="2:9" ht="12.75" x14ac:dyDescent="0.2">
      <c r="B23" s="423"/>
      <c r="C23" s="424"/>
      <c r="D23" s="424"/>
      <c r="E23" s="223"/>
      <c r="F23" s="187"/>
      <c r="G23" s="201"/>
      <c r="H23" s="199" t="str">
        <f t="shared" si="1"/>
        <v/>
      </c>
      <c r="I23" s="83"/>
    </row>
    <row r="24" spans="2:9" ht="12.75" x14ac:dyDescent="0.2">
      <c r="B24" s="425"/>
      <c r="C24" s="421" t="s">
        <v>722</v>
      </c>
      <c r="D24" s="422" t="s">
        <v>33</v>
      </c>
      <c r="E24" s="223"/>
      <c r="F24" s="187">
        <v>1</v>
      </c>
      <c r="G24" s="201"/>
      <c r="H24" s="199">
        <f t="shared" si="1"/>
        <v>0</v>
      </c>
      <c r="I24" s="86"/>
    </row>
    <row r="25" spans="2:9" ht="12.75" x14ac:dyDescent="0.2">
      <c r="B25" s="423"/>
      <c r="C25" s="424"/>
      <c r="D25" s="424"/>
      <c r="E25" s="223"/>
      <c r="F25" s="187"/>
      <c r="G25" s="201"/>
      <c r="H25" s="199" t="str">
        <f t="shared" si="1"/>
        <v/>
      </c>
      <c r="I25" s="83"/>
    </row>
    <row r="26" spans="2:9" ht="12.75" x14ac:dyDescent="0.2">
      <c r="B26" s="279" t="s">
        <v>598</v>
      </c>
      <c r="C26" s="421" t="s">
        <v>727</v>
      </c>
      <c r="D26" s="422" t="s">
        <v>559</v>
      </c>
      <c r="E26" s="223"/>
      <c r="F26" s="187">
        <v>20</v>
      </c>
      <c r="G26" s="201"/>
      <c r="H26" s="199">
        <f t="shared" ref="H26:H29" si="2">IF(D26="","",F26*G26)</f>
        <v>0</v>
      </c>
      <c r="I26" s="83"/>
    </row>
    <row r="27" spans="2:9" ht="12.75" x14ac:dyDescent="0.2">
      <c r="B27" s="423"/>
      <c r="C27" s="424"/>
      <c r="D27" s="424"/>
      <c r="E27" s="223"/>
      <c r="F27" s="228"/>
      <c r="G27" s="201"/>
      <c r="H27" s="199" t="str">
        <f t="shared" si="2"/>
        <v/>
      </c>
      <c r="I27" s="83"/>
    </row>
    <row r="28" spans="2:9" ht="12.75" x14ac:dyDescent="0.2">
      <c r="B28" s="279" t="s">
        <v>597</v>
      </c>
      <c r="C28" s="420" t="s">
        <v>596</v>
      </c>
      <c r="D28" s="223"/>
      <c r="E28" s="223"/>
      <c r="F28" s="187"/>
      <c r="G28" s="201"/>
      <c r="H28" s="199" t="str">
        <f t="shared" si="2"/>
        <v/>
      </c>
      <c r="I28" s="83"/>
    </row>
    <row r="29" spans="2:9" ht="12.75" x14ac:dyDescent="0.2">
      <c r="B29" s="279"/>
      <c r="C29" s="420"/>
      <c r="D29" s="223"/>
      <c r="E29" s="223"/>
      <c r="F29" s="187"/>
      <c r="G29" s="201"/>
      <c r="H29" s="199" t="str">
        <f t="shared" si="2"/>
        <v/>
      </c>
      <c r="I29" s="83"/>
    </row>
    <row r="30" spans="2:9" ht="12.75" x14ac:dyDescent="0.2">
      <c r="B30" s="279" t="s">
        <v>595</v>
      </c>
      <c r="C30" s="420" t="s">
        <v>594</v>
      </c>
      <c r="D30" s="202" t="s">
        <v>411</v>
      </c>
      <c r="E30" s="223"/>
      <c r="F30" s="187"/>
      <c r="G30" s="201"/>
      <c r="H30" s="199" t="s">
        <v>726</v>
      </c>
      <c r="I30" s="83"/>
    </row>
    <row r="31" spans="2:9" ht="12.75" x14ac:dyDescent="0.2">
      <c r="B31" s="279"/>
      <c r="C31" s="420"/>
      <c r="D31" s="186"/>
      <c r="E31" s="223"/>
      <c r="F31" s="187"/>
      <c r="G31" s="201"/>
      <c r="H31" s="199" t="str">
        <f t="shared" ref="H31" si="3">IF(D31="","",F31*G31)</f>
        <v/>
      </c>
      <c r="I31" s="83"/>
    </row>
    <row r="32" spans="2:9" ht="12.75" x14ac:dyDescent="0.2">
      <c r="B32" s="279" t="s">
        <v>593</v>
      </c>
      <c r="C32" s="420" t="s">
        <v>592</v>
      </c>
      <c r="D32" s="202" t="s">
        <v>411</v>
      </c>
      <c r="E32" s="223"/>
      <c r="F32" s="187"/>
      <c r="G32" s="201"/>
      <c r="H32" s="199" t="s">
        <v>726</v>
      </c>
      <c r="I32" s="83"/>
    </row>
    <row r="33" spans="2:9" ht="12.75" x14ac:dyDescent="0.2">
      <c r="B33" s="279"/>
      <c r="C33" s="420"/>
      <c r="D33" s="223"/>
      <c r="E33" s="223"/>
      <c r="F33" s="187"/>
      <c r="G33" s="201"/>
      <c r="H33" s="199" t="str">
        <f t="shared" ref="H33" si="4">IF(D33="","",F33*G33)</f>
        <v/>
      </c>
      <c r="I33" s="83"/>
    </row>
    <row r="34" spans="2:9" ht="12.75" x14ac:dyDescent="0.2">
      <c r="B34" s="279" t="s">
        <v>591</v>
      </c>
      <c r="C34" s="420" t="s">
        <v>590</v>
      </c>
      <c r="D34" s="223" t="s">
        <v>37</v>
      </c>
      <c r="E34" s="223"/>
      <c r="F34" s="187"/>
      <c r="G34" s="201"/>
      <c r="H34" s="199" t="s">
        <v>726</v>
      </c>
      <c r="I34" s="84"/>
    </row>
    <row r="35" spans="2:9" ht="12.75" x14ac:dyDescent="0.2">
      <c r="B35" s="279"/>
      <c r="C35" s="420"/>
      <c r="D35" s="223"/>
      <c r="E35" s="223"/>
      <c r="F35" s="228"/>
      <c r="G35" s="201"/>
      <c r="H35" s="199"/>
      <c r="I35" s="83"/>
    </row>
    <row r="36" spans="2:9" ht="12.75" x14ac:dyDescent="0.2">
      <c r="B36" s="279" t="s">
        <v>589</v>
      </c>
      <c r="C36" s="427" t="s">
        <v>588</v>
      </c>
      <c r="D36" s="280"/>
      <c r="E36" s="223"/>
      <c r="F36" s="228"/>
      <c r="G36" s="201"/>
      <c r="H36" s="199" t="str">
        <f t="shared" ref="H36:H44" si="5">IF(D36="","",F36*G36)</f>
        <v/>
      </c>
      <c r="I36" s="85"/>
    </row>
    <row r="37" spans="2:9" ht="12.75" x14ac:dyDescent="0.2">
      <c r="B37" s="279"/>
      <c r="C37" s="420"/>
      <c r="D37" s="223"/>
      <c r="E37" s="223"/>
      <c r="F37" s="228"/>
      <c r="G37" s="201"/>
      <c r="H37" s="199" t="str">
        <f t="shared" si="5"/>
        <v/>
      </c>
      <c r="I37" s="85"/>
    </row>
    <row r="38" spans="2:9" ht="12.75" x14ac:dyDescent="0.2">
      <c r="B38" s="279" t="s">
        <v>587</v>
      </c>
      <c r="C38" s="428" t="s">
        <v>586</v>
      </c>
      <c r="D38" s="223" t="s">
        <v>487</v>
      </c>
      <c r="E38" s="223"/>
      <c r="F38" s="187">
        <v>1</v>
      </c>
      <c r="G38" s="201"/>
      <c r="H38" s="199">
        <f t="shared" si="5"/>
        <v>0</v>
      </c>
      <c r="I38" s="85"/>
    </row>
    <row r="39" spans="2:9" ht="12.75" x14ac:dyDescent="0.2">
      <c r="B39" s="279"/>
      <c r="C39" s="420"/>
      <c r="D39" s="223"/>
      <c r="E39" s="223"/>
      <c r="F39" s="187"/>
      <c r="G39" s="200"/>
      <c r="H39" s="199" t="str">
        <f t="shared" si="5"/>
        <v/>
      </c>
      <c r="I39" s="85"/>
    </row>
    <row r="40" spans="2:9" ht="25.5" x14ac:dyDescent="0.2">
      <c r="B40" s="279" t="s">
        <v>585</v>
      </c>
      <c r="C40" s="420" t="s">
        <v>584</v>
      </c>
      <c r="D40" s="223" t="s">
        <v>39</v>
      </c>
      <c r="E40" s="223"/>
      <c r="F40" s="187">
        <v>1</v>
      </c>
      <c r="G40" s="473"/>
      <c r="H40" s="199">
        <f>H38*G40</f>
        <v>0</v>
      </c>
      <c r="I40" s="85"/>
    </row>
    <row r="41" spans="2:9" ht="12.75" x14ac:dyDescent="0.2">
      <c r="B41" s="279"/>
      <c r="C41" s="420"/>
      <c r="D41" s="223"/>
      <c r="E41" s="223"/>
      <c r="F41" s="187"/>
      <c r="G41" s="200"/>
      <c r="H41" s="199" t="str">
        <f t="shared" si="5"/>
        <v/>
      </c>
      <c r="I41" s="85"/>
    </row>
    <row r="42" spans="2:9" ht="25.5" x14ac:dyDescent="0.2">
      <c r="B42" s="279" t="s">
        <v>583</v>
      </c>
      <c r="C42" s="420" t="s">
        <v>582</v>
      </c>
      <c r="D42" s="223" t="s">
        <v>33</v>
      </c>
      <c r="E42" s="223"/>
      <c r="F42" s="187">
        <v>2</v>
      </c>
      <c r="G42" s="201"/>
      <c r="H42" s="201">
        <f t="shared" si="5"/>
        <v>0</v>
      </c>
      <c r="I42" s="85"/>
    </row>
    <row r="43" spans="2:9" ht="12.75" x14ac:dyDescent="0.2">
      <c r="B43" s="279"/>
      <c r="C43" s="420"/>
      <c r="D43" s="223"/>
      <c r="E43" s="223"/>
      <c r="F43" s="187"/>
      <c r="G43" s="201"/>
      <c r="H43" s="199" t="str">
        <f t="shared" si="5"/>
        <v/>
      </c>
      <c r="I43" s="85"/>
    </row>
    <row r="44" spans="2:9" ht="38.25" x14ac:dyDescent="0.2">
      <c r="B44" s="221" t="s">
        <v>581</v>
      </c>
      <c r="C44" s="222" t="s">
        <v>580</v>
      </c>
      <c r="D44" s="228" t="s">
        <v>49</v>
      </c>
      <c r="E44" s="228"/>
      <c r="F44" s="187">
        <v>1</v>
      </c>
      <c r="G44" s="201"/>
      <c r="H44" s="201">
        <f t="shared" si="5"/>
        <v>0</v>
      </c>
      <c r="I44" s="85"/>
    </row>
    <row r="45" spans="2:9" ht="12.75" x14ac:dyDescent="0.2">
      <c r="B45" s="279"/>
      <c r="C45" s="427"/>
      <c r="D45" s="223"/>
      <c r="E45" s="280"/>
      <c r="F45" s="280"/>
      <c r="G45" s="474"/>
      <c r="H45" s="199"/>
      <c r="I45" s="85"/>
    </row>
    <row r="46" spans="2:9" ht="12.75" x14ac:dyDescent="0.2">
      <c r="B46" s="279"/>
      <c r="C46" s="427"/>
      <c r="D46" s="223"/>
      <c r="E46" s="280"/>
      <c r="F46" s="280"/>
      <c r="G46" s="474"/>
      <c r="H46" s="199"/>
      <c r="I46" s="85"/>
    </row>
    <row r="47" spans="2:9" ht="12.75" x14ac:dyDescent="0.2">
      <c r="B47" s="279"/>
      <c r="C47" s="427"/>
      <c r="D47" s="223"/>
      <c r="E47" s="280"/>
      <c r="F47" s="280"/>
      <c r="G47" s="474"/>
      <c r="H47" s="199"/>
      <c r="I47" s="85"/>
    </row>
    <row r="48" spans="2:9" ht="12.75" x14ac:dyDescent="0.2">
      <c r="B48" s="279"/>
      <c r="C48" s="427"/>
      <c r="D48" s="223"/>
      <c r="E48" s="280"/>
      <c r="F48" s="280"/>
      <c r="G48" s="474"/>
      <c r="H48" s="199"/>
      <c r="I48" s="85"/>
    </row>
    <row r="49" spans="2:9" ht="12.75" x14ac:dyDescent="0.2">
      <c r="B49" s="279"/>
      <c r="C49" s="427"/>
      <c r="D49" s="223"/>
      <c r="E49" s="280"/>
      <c r="F49" s="280"/>
      <c r="G49" s="474"/>
      <c r="H49" s="199"/>
      <c r="I49" s="85"/>
    </row>
    <row r="50" spans="2:9" ht="12.75" x14ac:dyDescent="0.2">
      <c r="B50" s="279"/>
      <c r="C50" s="427"/>
      <c r="D50" s="223"/>
      <c r="E50" s="280"/>
      <c r="F50" s="280"/>
      <c r="G50" s="474"/>
      <c r="H50" s="199"/>
      <c r="I50" s="85"/>
    </row>
    <row r="51" spans="2:9" ht="12.75" x14ac:dyDescent="0.2">
      <c r="B51" s="279"/>
      <c r="C51" s="427"/>
      <c r="D51" s="223"/>
      <c r="E51" s="280"/>
      <c r="F51" s="280"/>
      <c r="G51" s="474"/>
      <c r="H51" s="199"/>
      <c r="I51" s="85"/>
    </row>
    <row r="52" spans="2:9" ht="12.75" x14ac:dyDescent="0.2">
      <c r="B52" s="279"/>
      <c r="C52" s="427"/>
      <c r="D52" s="223"/>
      <c r="E52" s="280"/>
      <c r="F52" s="280"/>
      <c r="G52" s="474"/>
      <c r="H52" s="199"/>
      <c r="I52" s="85"/>
    </row>
    <row r="53" spans="2:9" ht="12.75" x14ac:dyDescent="0.2">
      <c r="B53" s="279"/>
      <c r="C53" s="427"/>
      <c r="D53" s="223"/>
      <c r="E53" s="280"/>
      <c r="F53" s="280"/>
      <c r="G53" s="474"/>
      <c r="H53" s="199"/>
      <c r="I53" s="85"/>
    </row>
    <row r="54" spans="2:9" ht="12.75" x14ac:dyDescent="0.2">
      <c r="B54" s="279"/>
      <c r="C54" s="427"/>
      <c r="D54" s="223"/>
      <c r="E54" s="280"/>
      <c r="F54" s="280"/>
      <c r="G54" s="474"/>
      <c r="H54" s="199"/>
      <c r="I54" s="85"/>
    </row>
    <row r="55" spans="2:9" ht="12.75" x14ac:dyDescent="0.2">
      <c r="B55" s="279"/>
      <c r="C55" s="427"/>
      <c r="D55" s="223"/>
      <c r="E55" s="280"/>
      <c r="F55" s="280"/>
      <c r="G55" s="474"/>
      <c r="H55" s="199"/>
      <c r="I55" s="85"/>
    </row>
    <row r="56" spans="2:9" ht="12.75" x14ac:dyDescent="0.2">
      <c r="B56" s="279"/>
      <c r="C56" s="427"/>
      <c r="D56" s="223"/>
      <c r="E56" s="280"/>
      <c r="F56" s="304"/>
      <c r="G56" s="474"/>
      <c r="H56" s="199"/>
      <c r="I56" s="85"/>
    </row>
    <row r="57" spans="2:9" ht="12.75" x14ac:dyDescent="0.2">
      <c r="B57" s="279"/>
      <c r="C57" s="427"/>
      <c r="D57" s="223"/>
      <c r="E57" s="280"/>
      <c r="F57" s="304"/>
      <c r="G57" s="474"/>
      <c r="H57" s="199"/>
      <c r="I57" s="85"/>
    </row>
    <row r="58" spans="2:9" ht="12.75" x14ac:dyDescent="0.2">
      <c r="B58" s="279"/>
      <c r="C58" s="420"/>
      <c r="D58" s="223"/>
      <c r="E58" s="223"/>
      <c r="F58" s="419"/>
      <c r="G58" s="474"/>
      <c r="H58" s="199"/>
      <c r="I58" s="83"/>
    </row>
    <row r="59" spans="2:9" ht="12.75" x14ac:dyDescent="0.2">
      <c r="B59" s="279"/>
      <c r="C59" s="222"/>
      <c r="D59" s="223"/>
      <c r="E59" s="223"/>
      <c r="F59" s="419"/>
      <c r="G59" s="474"/>
      <c r="H59" s="199"/>
      <c r="I59" s="83"/>
    </row>
    <row r="60" spans="2:9" ht="12.75" x14ac:dyDescent="0.2">
      <c r="B60" s="279"/>
      <c r="C60" s="222"/>
      <c r="D60" s="223"/>
      <c r="E60" s="223"/>
      <c r="F60" s="419"/>
      <c r="G60" s="474"/>
      <c r="H60" s="199"/>
      <c r="I60" s="83"/>
    </row>
    <row r="61" spans="2:9" ht="12.75" x14ac:dyDescent="0.2">
      <c r="B61" s="418"/>
      <c r="C61" s="222"/>
      <c r="D61" s="228"/>
      <c r="E61" s="223"/>
      <c r="F61" s="419"/>
      <c r="G61" s="474"/>
      <c r="H61" s="199"/>
      <c r="I61" s="83"/>
    </row>
    <row r="62" spans="2:9" ht="12.75" x14ac:dyDescent="0.2">
      <c r="B62" s="279"/>
      <c r="C62" s="222"/>
      <c r="D62" s="223"/>
      <c r="E62" s="223"/>
      <c r="F62" s="419"/>
      <c r="G62" s="474"/>
      <c r="H62" s="199" t="str">
        <f t="shared" ref="H62" si="6">IF(D62="","",F62*G62)</f>
        <v/>
      </c>
      <c r="I62" s="83"/>
    </row>
    <row r="63" spans="2:9" s="22" customFormat="1" ht="19.5" customHeight="1" x14ac:dyDescent="0.2">
      <c r="B63" s="368" t="str">
        <f>$B$10</f>
        <v>C11.7</v>
      </c>
      <c r="C63" s="429" t="s">
        <v>13</v>
      </c>
      <c r="D63" s="430"/>
      <c r="E63" s="430"/>
      <c r="F63" s="431"/>
      <c r="G63" s="475"/>
      <c r="H63" s="476">
        <f>SUM(H9:H62)</f>
        <v>0</v>
      </c>
      <c r="I63" s="26"/>
    </row>
    <row r="64" spans="2:9" ht="12.75" x14ac:dyDescent="0.2">
      <c r="B64" s="267"/>
      <c r="C64" s="247"/>
      <c r="D64" s="248"/>
      <c r="E64" s="248"/>
      <c r="F64" s="248"/>
      <c r="G64" s="1"/>
      <c r="H64" s="4"/>
    </row>
    <row r="65" spans="2:8" ht="12.75" x14ac:dyDescent="0.2">
      <c r="B65" s="267"/>
      <c r="C65" s="247"/>
      <c r="D65" s="248"/>
      <c r="E65" s="248"/>
      <c r="F65" s="248"/>
      <c r="G65" s="1"/>
      <c r="H65" s="4"/>
    </row>
    <row r="66" spans="2:8" ht="12.75" x14ac:dyDescent="0.2">
      <c r="B66" s="267"/>
      <c r="C66" s="247"/>
      <c r="D66" s="248"/>
      <c r="E66" s="248"/>
      <c r="F66" s="248"/>
      <c r="G66" s="1"/>
      <c r="H66" s="4"/>
    </row>
    <row r="67" spans="2:8" ht="12.75" x14ac:dyDescent="0.2">
      <c r="B67" s="267"/>
      <c r="C67" s="247"/>
      <c r="D67" s="248"/>
      <c r="E67" s="248"/>
      <c r="F67" s="248"/>
      <c r="G67" s="1"/>
      <c r="H67" s="4"/>
    </row>
    <row r="68" spans="2:8" ht="12.75" x14ac:dyDescent="0.2">
      <c r="B68" s="267"/>
      <c r="C68" s="247"/>
      <c r="D68" s="248"/>
      <c r="E68" s="248"/>
      <c r="F68" s="248"/>
      <c r="G68" s="1"/>
      <c r="H68" s="4"/>
    </row>
    <row r="69" spans="2:8" ht="12.75" x14ac:dyDescent="0.2">
      <c r="B69" s="267"/>
      <c r="C69" s="247"/>
      <c r="D69" s="248"/>
      <c r="E69" s="248"/>
      <c r="F69" s="248"/>
      <c r="G69" s="1"/>
      <c r="H69" s="4"/>
    </row>
    <row r="70" spans="2:8" ht="12.75" x14ac:dyDescent="0.2">
      <c r="B70" s="267"/>
      <c r="C70" s="247"/>
      <c r="D70" s="248"/>
      <c r="E70" s="248"/>
      <c r="F70" s="248"/>
      <c r="G70" s="1"/>
      <c r="H70" s="4"/>
    </row>
    <row r="71" spans="2:8" ht="12.75" x14ac:dyDescent="0.2">
      <c r="B71" s="267"/>
      <c r="C71" s="247"/>
      <c r="D71" s="248"/>
      <c r="E71" s="248"/>
      <c r="F71" s="248"/>
      <c r="G71" s="1"/>
      <c r="H71" s="4"/>
    </row>
    <row r="72" spans="2:8" ht="12.75" x14ac:dyDescent="0.2">
      <c r="B72" s="267"/>
      <c r="C72" s="247"/>
      <c r="D72" s="248"/>
      <c r="E72" s="248"/>
      <c r="F72" s="248"/>
      <c r="G72" s="1"/>
      <c r="H72" s="4"/>
    </row>
    <row r="73" spans="2:8" ht="12.75" x14ac:dyDescent="0.2">
      <c r="B73" s="267"/>
      <c r="C73" s="247"/>
      <c r="D73" s="248"/>
      <c r="E73" s="248"/>
      <c r="F73" s="248"/>
      <c r="G73" s="1"/>
      <c r="H73" s="4"/>
    </row>
    <row r="74" spans="2:8" ht="12.75" x14ac:dyDescent="0.2">
      <c r="B74" s="267"/>
      <c r="C74" s="247"/>
      <c r="D74" s="248"/>
      <c r="E74" s="248"/>
      <c r="F74" s="248"/>
      <c r="G74" s="1"/>
      <c r="H74" s="4"/>
    </row>
    <row r="75" spans="2:8" ht="12.75" x14ac:dyDescent="0.2">
      <c r="B75" s="267"/>
      <c r="C75" s="247"/>
      <c r="D75" s="248"/>
      <c r="E75" s="248"/>
      <c r="F75" s="248"/>
      <c r="G75" s="1"/>
      <c r="H75" s="4"/>
    </row>
    <row r="76" spans="2:8" ht="12.75" x14ac:dyDescent="0.2">
      <c r="B76" s="267"/>
      <c r="C76" s="247"/>
      <c r="D76" s="248"/>
      <c r="E76" s="248"/>
      <c r="F76" s="248"/>
      <c r="G76" s="1"/>
      <c r="H76" s="4"/>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82" firstPageNumber="31" fitToHeight="0" orientation="portrait" cellComments="asDisplayed" useFirstPageNumber="1" r:id="rId1"/>
  <headerFooter alignWithMargins="0">
    <oddHeader xml:space="preserve">&amp;R&amp;"Arial,Bold Italic"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1A5F-0376-483C-9132-C999F6C86075}">
  <sheetPr codeName="Sheet88">
    <tabColor rgb="FFFF0000"/>
  </sheetPr>
  <dimension ref="B1:I74"/>
  <sheetViews>
    <sheetView zoomScale="85" zoomScaleNormal="85" zoomScaleSheetLayoutView="100" zoomScalePageLayoutView="125" workbookViewId="0">
      <selection activeCell="G40" sqref="G40"/>
    </sheetView>
  </sheetViews>
  <sheetFormatPr defaultColWidth="8.85546875" defaultRowHeight="12" x14ac:dyDescent="0.2"/>
  <cols>
    <col min="1" max="1" width="0.85546875" style="81" customWidth="1"/>
    <col min="2" max="2" width="11.7109375" style="432" customWidth="1"/>
    <col min="3" max="3" width="45.7109375" style="433" customWidth="1"/>
    <col min="4" max="4" width="13.7109375" style="434" customWidth="1"/>
    <col min="5" max="5" width="5.7109375" style="434" hidden="1" customWidth="1"/>
    <col min="6" max="6" width="15.7109375" style="434" customWidth="1"/>
    <col min="7" max="7" width="15.7109375" style="81" customWidth="1"/>
    <col min="8" max="8" width="15.7109375" style="82" customWidth="1"/>
    <col min="9" max="9" width="0.85546875" style="82" customWidth="1"/>
    <col min="10" max="16384" width="8.85546875" style="81"/>
  </cols>
  <sheetData>
    <row r="1" spans="2:9" ht="12.75" x14ac:dyDescent="0.2">
      <c r="B1" s="277" t="str">
        <f>Client1</f>
        <v>Province of KwaZulu-Natal</v>
      </c>
      <c r="C1" s="247"/>
      <c r="D1" s="248"/>
      <c r="E1" s="248"/>
      <c r="F1" s="510" t="str">
        <f>"Contract No. "&amp;ContractNo</f>
        <v>Contract No. ZNB1250/00000/00/PMC/INF/21/T</v>
      </c>
      <c r="G1" s="510"/>
      <c r="H1" s="510"/>
      <c r="I1" s="4"/>
    </row>
    <row r="2" spans="2:9" ht="12.75" x14ac:dyDescent="0.2">
      <c r="B2" s="378" t="str">
        <f>Client2</f>
        <v>Department of Transport</v>
      </c>
      <c r="C2" s="247"/>
      <c r="D2" s="248"/>
      <c r="E2" s="248"/>
      <c r="F2" s="248"/>
      <c r="G2" s="1"/>
      <c r="H2" s="4"/>
      <c r="I2" s="4"/>
    </row>
    <row r="3" spans="2:9" ht="12.75" x14ac:dyDescent="0.2">
      <c r="B3" s="247"/>
      <c r="C3" s="247"/>
      <c r="D3" s="248"/>
      <c r="E3" s="248"/>
      <c r="F3" s="248"/>
      <c r="G3" s="1"/>
      <c r="H3" s="4"/>
      <c r="I3" s="4"/>
    </row>
    <row r="4" spans="2:9" ht="12.75" customHeight="1" x14ac:dyDescent="0.2">
      <c r="B4" s="500" t="s">
        <v>1054</v>
      </c>
      <c r="C4" s="501"/>
      <c r="D4" s="501"/>
      <c r="E4" s="501"/>
      <c r="F4" s="501"/>
      <c r="G4" s="501"/>
      <c r="H4" s="507" t="str">
        <f>"CHAPTER "&amp;B10</f>
        <v>CHAPTER C11.8</v>
      </c>
      <c r="I4" s="128"/>
    </row>
    <row r="5" spans="2:9" ht="7.5" customHeight="1" x14ac:dyDescent="0.2">
      <c r="B5" s="535" t="str">
        <f>ContractDescription</f>
        <v>UPGRADE TO KWAMAGODA (NKUKHU) RIVER BRIDGE 2002 OVER KWAMAGODA RIVER ON DISTRTICT ROAD D59 KM 0.108 IN THE PITERMARITZBURG REGION</v>
      </c>
      <c r="C5" s="542"/>
      <c r="D5" s="542"/>
      <c r="E5" s="542"/>
      <c r="F5" s="542"/>
      <c r="G5" s="542"/>
      <c r="H5" s="508"/>
      <c r="I5" s="127"/>
    </row>
    <row r="6" spans="2:9" ht="12.75" customHeight="1" x14ac:dyDescent="0.2">
      <c r="B6" s="535"/>
      <c r="C6" s="542"/>
      <c r="D6" s="542"/>
      <c r="E6" s="542"/>
      <c r="F6" s="542"/>
      <c r="G6" s="542"/>
      <c r="H6" s="508"/>
      <c r="I6" s="127"/>
    </row>
    <row r="7" spans="2:9" s="88" customFormat="1" ht="7.5" customHeight="1" x14ac:dyDescent="0.2">
      <c r="B7" s="536"/>
      <c r="C7" s="537"/>
      <c r="D7" s="537"/>
      <c r="E7" s="537"/>
      <c r="F7" s="537"/>
      <c r="G7" s="537"/>
      <c r="H7" s="509"/>
      <c r="I7" s="125"/>
    </row>
    <row r="8" spans="2:9" s="7" customFormat="1" ht="24.95" customHeight="1" x14ac:dyDescent="0.2">
      <c r="B8" s="263" t="s">
        <v>0</v>
      </c>
      <c r="C8" s="220" t="s">
        <v>1</v>
      </c>
      <c r="D8" s="220" t="s">
        <v>2</v>
      </c>
      <c r="E8" s="220" t="s">
        <v>9</v>
      </c>
      <c r="F8" s="220" t="s">
        <v>3</v>
      </c>
      <c r="G8" s="9" t="s">
        <v>4</v>
      </c>
      <c r="H8" s="9" t="s">
        <v>5</v>
      </c>
      <c r="I8" s="125"/>
    </row>
    <row r="9" spans="2:9" ht="12.75" x14ac:dyDescent="0.2">
      <c r="B9" s="221"/>
      <c r="C9" s="222"/>
      <c r="D9" s="223"/>
      <c r="E9" s="223"/>
      <c r="F9" s="223"/>
      <c r="G9" s="203"/>
      <c r="H9" s="199"/>
      <c r="I9" s="16"/>
    </row>
    <row r="10" spans="2:9" ht="12.75" x14ac:dyDescent="0.2">
      <c r="B10" s="226" t="s">
        <v>629</v>
      </c>
      <c r="C10" s="227" t="s">
        <v>628</v>
      </c>
      <c r="D10" s="223"/>
      <c r="E10" s="223"/>
      <c r="F10" s="223"/>
      <c r="G10" s="203"/>
      <c r="H10" s="199" t="str">
        <f t="shared" ref="H10:H15" si="0">IF(D10="","",F10*G10)</f>
        <v/>
      </c>
      <c r="I10" s="16"/>
    </row>
    <row r="11" spans="2:9" ht="12.75" x14ac:dyDescent="0.2">
      <c r="B11" s="221"/>
      <c r="C11" s="222"/>
      <c r="D11" s="223"/>
      <c r="E11" s="223"/>
      <c r="F11" s="223"/>
      <c r="G11" s="203"/>
      <c r="H11" s="199" t="str">
        <f t="shared" si="0"/>
        <v/>
      </c>
      <c r="I11" s="16"/>
    </row>
    <row r="12" spans="2:9" ht="12.75" x14ac:dyDescent="0.2">
      <c r="B12" s="279" t="s">
        <v>627</v>
      </c>
      <c r="C12" s="222" t="s">
        <v>626</v>
      </c>
      <c r="D12" s="223"/>
      <c r="E12" s="223"/>
      <c r="F12" s="223"/>
      <c r="G12" s="203"/>
      <c r="H12" s="199" t="str">
        <f t="shared" si="0"/>
        <v/>
      </c>
      <c r="I12" s="16"/>
    </row>
    <row r="13" spans="2:9" ht="12.75" x14ac:dyDescent="0.2">
      <c r="B13" s="279"/>
      <c r="C13" s="222"/>
      <c r="D13" s="223"/>
      <c r="E13" s="223"/>
      <c r="F13" s="223"/>
      <c r="G13" s="203"/>
      <c r="H13" s="199" t="str">
        <f t="shared" si="0"/>
        <v/>
      </c>
      <c r="I13" s="16"/>
    </row>
    <row r="14" spans="2:9" ht="12.75" x14ac:dyDescent="0.2">
      <c r="B14" s="221" t="s">
        <v>625</v>
      </c>
      <c r="C14" s="222" t="s">
        <v>624</v>
      </c>
      <c r="D14" s="228" t="s">
        <v>442</v>
      </c>
      <c r="E14" s="223"/>
      <c r="F14" s="232">
        <v>3200</v>
      </c>
      <c r="G14" s="477"/>
      <c r="H14" s="201">
        <f t="shared" si="0"/>
        <v>0</v>
      </c>
      <c r="I14" s="16"/>
    </row>
    <row r="15" spans="2:9" ht="12.75" x14ac:dyDescent="0.2">
      <c r="B15" s="279"/>
      <c r="C15" s="222"/>
      <c r="D15" s="223"/>
      <c r="E15" s="223"/>
      <c r="F15" s="232"/>
      <c r="G15" s="203"/>
      <c r="H15" s="201" t="str">
        <f t="shared" si="0"/>
        <v/>
      </c>
      <c r="I15" s="48"/>
    </row>
    <row r="16" spans="2:9" ht="12.75" x14ac:dyDescent="0.2">
      <c r="B16" s="221" t="s">
        <v>623</v>
      </c>
      <c r="C16" s="235" t="s">
        <v>622</v>
      </c>
      <c r="D16" s="228"/>
      <c r="E16" s="223"/>
      <c r="F16" s="232"/>
      <c r="G16" s="203"/>
      <c r="H16" s="201"/>
      <c r="I16" s="16"/>
    </row>
    <row r="17" spans="2:9" ht="12.75" x14ac:dyDescent="0.2">
      <c r="B17" s="279"/>
      <c r="C17" s="222"/>
      <c r="D17" s="223"/>
      <c r="E17" s="223"/>
      <c r="F17" s="232"/>
      <c r="G17" s="478"/>
      <c r="H17" s="201" t="str">
        <f t="shared" ref="H17:H29" si="1">IF(D17="","",F17*G17)</f>
        <v/>
      </c>
      <c r="I17" s="16"/>
    </row>
    <row r="18" spans="2:9" ht="25.5" x14ac:dyDescent="0.2">
      <c r="B18" s="221" t="s">
        <v>621</v>
      </c>
      <c r="C18" s="222" t="s">
        <v>620</v>
      </c>
      <c r="D18" s="228"/>
      <c r="E18" s="223"/>
      <c r="F18" s="232"/>
      <c r="G18" s="477"/>
      <c r="H18" s="201" t="str">
        <f t="shared" si="1"/>
        <v/>
      </c>
      <c r="I18" s="16"/>
    </row>
    <row r="19" spans="2:9" ht="12.75" x14ac:dyDescent="0.2">
      <c r="B19" s="279"/>
      <c r="C19" s="222"/>
      <c r="D19" s="223"/>
      <c r="E19" s="223"/>
      <c r="F19" s="232"/>
      <c r="G19" s="203"/>
      <c r="H19" s="201" t="str">
        <f t="shared" si="1"/>
        <v/>
      </c>
      <c r="I19" s="16"/>
    </row>
    <row r="20" spans="2:9" ht="25.5" x14ac:dyDescent="0.2">
      <c r="B20" s="221" t="s">
        <v>54</v>
      </c>
      <c r="C20" s="222" t="s">
        <v>619</v>
      </c>
      <c r="D20" s="228" t="s">
        <v>443</v>
      </c>
      <c r="E20" s="223"/>
      <c r="F20" s="187">
        <v>240</v>
      </c>
      <c r="G20" s="479"/>
      <c r="H20" s="201">
        <f t="shared" si="1"/>
        <v>0</v>
      </c>
      <c r="I20" s="16"/>
    </row>
    <row r="21" spans="2:9" ht="12.75" x14ac:dyDescent="0.2">
      <c r="B21" s="279"/>
      <c r="C21" s="222"/>
      <c r="D21" s="223"/>
      <c r="E21" s="223"/>
      <c r="F21" s="232"/>
      <c r="G21" s="203"/>
      <c r="H21" s="201" t="str">
        <f t="shared" si="1"/>
        <v/>
      </c>
      <c r="I21" s="16"/>
    </row>
    <row r="22" spans="2:9" ht="25.5" x14ac:dyDescent="0.2">
      <c r="B22" s="221" t="s">
        <v>618</v>
      </c>
      <c r="C22" s="222" t="s">
        <v>617</v>
      </c>
      <c r="D22" s="228"/>
      <c r="E22" s="223"/>
      <c r="F22" s="223"/>
      <c r="G22" s="478"/>
      <c r="H22" s="201" t="str">
        <f t="shared" si="1"/>
        <v/>
      </c>
      <c r="I22" s="16"/>
    </row>
    <row r="23" spans="2:9" ht="12.75" x14ac:dyDescent="0.2">
      <c r="B23" s="279"/>
      <c r="C23" s="222"/>
      <c r="D23" s="223"/>
      <c r="E23" s="223"/>
      <c r="F23" s="223"/>
      <c r="G23" s="478"/>
      <c r="H23" s="201" t="str">
        <f t="shared" si="1"/>
        <v/>
      </c>
      <c r="I23" s="16"/>
    </row>
    <row r="24" spans="2:9" ht="12.75" x14ac:dyDescent="0.2">
      <c r="B24" s="221" t="s">
        <v>54</v>
      </c>
      <c r="C24" s="235" t="s">
        <v>616</v>
      </c>
      <c r="D24" s="228" t="s">
        <v>7</v>
      </c>
      <c r="E24" s="223"/>
      <c r="F24" s="223">
        <v>0.1</v>
      </c>
      <c r="G24" s="478"/>
      <c r="H24" s="201">
        <f t="shared" si="1"/>
        <v>0</v>
      </c>
      <c r="I24" s="16"/>
    </row>
    <row r="25" spans="2:9" ht="12.75" x14ac:dyDescent="0.2">
      <c r="B25" s="279"/>
      <c r="C25" s="222"/>
      <c r="D25" s="223"/>
      <c r="E25" s="223"/>
      <c r="F25" s="223"/>
      <c r="G25" s="478"/>
      <c r="H25" s="201" t="str">
        <f t="shared" si="1"/>
        <v/>
      </c>
      <c r="I25" s="16"/>
    </row>
    <row r="26" spans="2:9" ht="12.75" x14ac:dyDescent="0.2">
      <c r="B26" s="221" t="s">
        <v>59</v>
      </c>
      <c r="C26" s="269" t="s">
        <v>615</v>
      </c>
      <c r="D26" s="228" t="s">
        <v>7</v>
      </c>
      <c r="E26" s="280"/>
      <c r="F26" s="280">
        <v>0.1</v>
      </c>
      <c r="G26" s="478"/>
      <c r="H26" s="201">
        <f t="shared" si="1"/>
        <v>0</v>
      </c>
      <c r="I26" s="50"/>
    </row>
    <row r="27" spans="2:9" ht="12.75" x14ac:dyDescent="0.2">
      <c r="B27" s="279"/>
      <c r="C27" s="269"/>
      <c r="D27" s="280"/>
      <c r="E27" s="280"/>
      <c r="F27" s="280"/>
      <c r="G27" s="478"/>
      <c r="H27" s="201" t="str">
        <f t="shared" si="1"/>
        <v/>
      </c>
      <c r="I27" s="49"/>
    </row>
    <row r="28" spans="2:9" ht="12.75" x14ac:dyDescent="0.2">
      <c r="B28" s="418" t="s">
        <v>614</v>
      </c>
      <c r="C28" s="222" t="s">
        <v>613</v>
      </c>
      <c r="D28" s="228"/>
      <c r="E28" s="223"/>
      <c r="F28" s="223"/>
      <c r="G28" s="478"/>
      <c r="H28" s="201" t="str">
        <f t="shared" si="1"/>
        <v/>
      </c>
      <c r="I28" s="16"/>
    </row>
    <row r="29" spans="2:9" ht="12.75" x14ac:dyDescent="0.2">
      <c r="B29" s="279"/>
      <c r="C29" s="222"/>
      <c r="D29" s="223"/>
      <c r="E29" s="223"/>
      <c r="F29" s="223"/>
      <c r="G29" s="478"/>
      <c r="H29" s="201" t="str">
        <f t="shared" si="1"/>
        <v/>
      </c>
      <c r="I29" s="16"/>
    </row>
    <row r="30" spans="2:9" ht="12.75" x14ac:dyDescent="0.2">
      <c r="B30" s="221" t="s">
        <v>612</v>
      </c>
      <c r="C30" s="235" t="s">
        <v>611</v>
      </c>
      <c r="D30" s="228"/>
      <c r="E30" s="280"/>
      <c r="F30" s="232"/>
      <c r="G30" s="480"/>
      <c r="H30" s="201" t="str">
        <f t="shared" ref="H30:H33" si="2">IF(D30="","",F30*G30)</f>
        <v/>
      </c>
      <c r="I30" s="4"/>
    </row>
    <row r="31" spans="2:9" ht="12.75" x14ac:dyDescent="0.2">
      <c r="B31" s="221"/>
      <c r="C31" s="222"/>
      <c r="D31" s="223"/>
      <c r="E31" s="280"/>
      <c r="F31" s="232"/>
      <c r="G31" s="480"/>
      <c r="H31" s="201" t="str">
        <f t="shared" si="2"/>
        <v/>
      </c>
      <c r="I31" s="4"/>
    </row>
    <row r="32" spans="2:9" s="82" customFormat="1" ht="12.75" x14ac:dyDescent="0.2">
      <c r="B32" s="279" t="s">
        <v>54</v>
      </c>
      <c r="C32" s="222" t="s">
        <v>610</v>
      </c>
      <c r="D32" s="228" t="s">
        <v>37</v>
      </c>
      <c r="E32" s="280"/>
      <c r="F32" s="232">
        <v>13</v>
      </c>
      <c r="G32" s="478"/>
      <c r="H32" s="201">
        <f t="shared" si="2"/>
        <v>0</v>
      </c>
      <c r="I32" s="4"/>
    </row>
    <row r="33" spans="2:9" s="82" customFormat="1" ht="12.75" x14ac:dyDescent="0.2">
      <c r="B33" s="279"/>
      <c r="C33" s="222"/>
      <c r="D33" s="223"/>
      <c r="E33" s="280"/>
      <c r="F33" s="232"/>
      <c r="G33" s="480"/>
      <c r="H33" s="201" t="str">
        <f t="shared" si="2"/>
        <v/>
      </c>
      <c r="I33" s="4"/>
    </row>
    <row r="34" spans="2:9" s="82" customFormat="1" ht="12.75" x14ac:dyDescent="0.2">
      <c r="B34" s="279" t="s">
        <v>69</v>
      </c>
      <c r="C34" s="222" t="s">
        <v>609</v>
      </c>
      <c r="D34" s="228" t="s">
        <v>30</v>
      </c>
      <c r="E34" s="223"/>
      <c r="F34" s="417">
        <v>0.4</v>
      </c>
      <c r="G34" s="203"/>
      <c r="H34" s="201">
        <f t="shared" ref="H34:H73" si="3">IF(D34="","",F34*G34)</f>
        <v>0</v>
      </c>
      <c r="I34" s="4"/>
    </row>
    <row r="35" spans="2:9" s="82" customFormat="1" ht="12.75" x14ac:dyDescent="0.2">
      <c r="B35" s="279"/>
      <c r="C35" s="222"/>
      <c r="D35" s="228"/>
      <c r="E35" s="223"/>
      <c r="F35" s="417"/>
      <c r="G35" s="203"/>
      <c r="H35" s="201"/>
      <c r="I35" s="4"/>
    </row>
    <row r="36" spans="2:9" s="82" customFormat="1" ht="25.5" x14ac:dyDescent="0.2">
      <c r="B36" s="221" t="s">
        <v>608</v>
      </c>
      <c r="C36" s="222" t="s">
        <v>607</v>
      </c>
      <c r="D36" s="228" t="s">
        <v>444</v>
      </c>
      <c r="E36" s="223"/>
      <c r="F36" s="232">
        <v>3</v>
      </c>
      <c r="G36" s="481"/>
      <c r="H36" s="201">
        <f t="shared" ref="H36:H38" si="4">IF(D36="","",F36*G36)</f>
        <v>0</v>
      </c>
      <c r="I36" s="4"/>
    </row>
    <row r="37" spans="2:9" s="82" customFormat="1" ht="12.75" x14ac:dyDescent="0.2">
      <c r="B37" s="279"/>
      <c r="C37" s="222"/>
      <c r="D37" s="223"/>
      <c r="E37" s="223"/>
      <c r="F37" s="232"/>
      <c r="G37" s="479"/>
      <c r="H37" s="201" t="str">
        <f t="shared" si="4"/>
        <v/>
      </c>
      <c r="I37" s="4"/>
    </row>
    <row r="38" spans="2:9" s="82" customFormat="1" ht="25.5" x14ac:dyDescent="0.2">
      <c r="B38" s="221" t="s">
        <v>606</v>
      </c>
      <c r="C38" s="222" t="s">
        <v>605</v>
      </c>
      <c r="D38" s="228" t="s">
        <v>444</v>
      </c>
      <c r="E38" s="223"/>
      <c r="F38" s="187">
        <v>3</v>
      </c>
      <c r="G38" s="482"/>
      <c r="H38" s="201">
        <f t="shared" si="4"/>
        <v>0</v>
      </c>
      <c r="I38" s="4"/>
    </row>
    <row r="39" spans="2:9" s="82" customFormat="1" ht="12.75" x14ac:dyDescent="0.2">
      <c r="B39" s="221"/>
      <c r="C39" s="222"/>
      <c r="D39" s="228"/>
      <c r="E39" s="223"/>
      <c r="F39" s="187"/>
      <c r="G39" s="482"/>
      <c r="H39" s="201"/>
      <c r="I39" s="4"/>
    </row>
    <row r="40" spans="2:9" s="82" customFormat="1" ht="12.75" x14ac:dyDescent="0.2">
      <c r="B40" s="221"/>
      <c r="C40" s="222"/>
      <c r="D40" s="228"/>
      <c r="E40" s="223"/>
      <c r="F40" s="187"/>
      <c r="G40" s="482"/>
      <c r="H40" s="201"/>
      <c r="I40" s="4"/>
    </row>
    <row r="41" spans="2:9" s="82" customFormat="1" ht="12.75" x14ac:dyDescent="0.2">
      <c r="B41" s="221"/>
      <c r="C41" s="222"/>
      <c r="D41" s="228"/>
      <c r="E41" s="223"/>
      <c r="F41" s="187"/>
      <c r="G41" s="482"/>
      <c r="H41" s="201"/>
      <c r="I41" s="4"/>
    </row>
    <row r="42" spans="2:9" s="82" customFormat="1" ht="12.75" x14ac:dyDescent="0.2">
      <c r="B42" s="221"/>
      <c r="C42" s="222"/>
      <c r="D42" s="228"/>
      <c r="E42" s="223"/>
      <c r="F42" s="187"/>
      <c r="G42" s="482"/>
      <c r="H42" s="201"/>
      <c r="I42" s="4"/>
    </row>
    <row r="43" spans="2:9" s="82" customFormat="1" ht="12.75" x14ac:dyDescent="0.2">
      <c r="B43" s="221"/>
      <c r="C43" s="222"/>
      <c r="D43" s="228"/>
      <c r="E43" s="223"/>
      <c r="F43" s="187"/>
      <c r="G43" s="482"/>
      <c r="H43" s="201"/>
      <c r="I43" s="4"/>
    </row>
    <row r="44" spans="2:9" s="82" customFormat="1" ht="12.75" x14ac:dyDescent="0.2">
      <c r="B44" s="221"/>
      <c r="C44" s="222"/>
      <c r="D44" s="228"/>
      <c r="E44" s="223"/>
      <c r="F44" s="187"/>
      <c r="G44" s="482"/>
      <c r="H44" s="201"/>
      <c r="I44" s="4"/>
    </row>
    <row r="45" spans="2:9" s="82" customFormat="1" ht="12.75" x14ac:dyDescent="0.2">
      <c r="B45" s="221"/>
      <c r="C45" s="222"/>
      <c r="D45" s="228"/>
      <c r="E45" s="223"/>
      <c r="F45" s="187"/>
      <c r="G45" s="482"/>
      <c r="H45" s="201"/>
      <c r="I45" s="4"/>
    </row>
    <row r="46" spans="2:9" s="82" customFormat="1" ht="12.75" x14ac:dyDescent="0.2">
      <c r="B46" s="221"/>
      <c r="C46" s="222"/>
      <c r="D46" s="228"/>
      <c r="E46" s="223"/>
      <c r="F46" s="187"/>
      <c r="G46" s="482"/>
      <c r="H46" s="201"/>
      <c r="I46" s="4"/>
    </row>
    <row r="47" spans="2:9" s="82" customFormat="1" ht="12.75" x14ac:dyDescent="0.2">
      <c r="B47" s="221"/>
      <c r="C47" s="222"/>
      <c r="D47" s="228"/>
      <c r="E47" s="223"/>
      <c r="F47" s="187"/>
      <c r="G47" s="482"/>
      <c r="H47" s="201"/>
      <c r="I47" s="4"/>
    </row>
    <row r="48" spans="2:9" s="82" customFormat="1" ht="12.75" x14ac:dyDescent="0.2">
      <c r="B48" s="221"/>
      <c r="C48" s="222"/>
      <c r="D48" s="228"/>
      <c r="E48" s="223"/>
      <c r="F48" s="187"/>
      <c r="G48" s="482"/>
      <c r="H48" s="201"/>
      <c r="I48" s="4"/>
    </row>
    <row r="49" spans="2:9" s="82" customFormat="1" ht="12.75" x14ac:dyDescent="0.2">
      <c r="B49" s="221"/>
      <c r="C49" s="222"/>
      <c r="D49" s="228"/>
      <c r="E49" s="223"/>
      <c r="F49" s="187"/>
      <c r="G49" s="482"/>
      <c r="H49" s="201"/>
      <c r="I49" s="4"/>
    </row>
    <row r="50" spans="2:9" s="82" customFormat="1" ht="12.75" x14ac:dyDescent="0.2">
      <c r="B50" s="221"/>
      <c r="C50" s="222"/>
      <c r="D50" s="228"/>
      <c r="E50" s="223"/>
      <c r="F50" s="187"/>
      <c r="G50" s="482"/>
      <c r="H50" s="201"/>
      <c r="I50" s="4"/>
    </row>
    <row r="51" spans="2:9" s="82" customFormat="1" ht="12.75" x14ac:dyDescent="0.2">
      <c r="B51" s="221"/>
      <c r="C51" s="222"/>
      <c r="D51" s="228"/>
      <c r="E51" s="223"/>
      <c r="F51" s="187"/>
      <c r="G51" s="482"/>
      <c r="H51" s="201"/>
      <c r="I51" s="4"/>
    </row>
    <row r="52" spans="2:9" s="82" customFormat="1" ht="12.75" x14ac:dyDescent="0.2">
      <c r="B52" s="221"/>
      <c r="C52" s="222"/>
      <c r="D52" s="228"/>
      <c r="E52" s="223"/>
      <c r="F52" s="187"/>
      <c r="G52" s="482"/>
      <c r="H52" s="201"/>
      <c r="I52" s="4"/>
    </row>
    <row r="53" spans="2:9" s="82" customFormat="1" ht="12.75" x14ac:dyDescent="0.2">
      <c r="B53" s="221"/>
      <c r="C53" s="222"/>
      <c r="D53" s="228"/>
      <c r="E53" s="223"/>
      <c r="F53" s="187"/>
      <c r="G53" s="482"/>
      <c r="H53" s="201"/>
      <c r="I53" s="4"/>
    </row>
    <row r="54" spans="2:9" s="82" customFormat="1" ht="12.75" x14ac:dyDescent="0.2">
      <c r="B54" s="221"/>
      <c r="C54" s="222"/>
      <c r="D54" s="228"/>
      <c r="E54" s="223"/>
      <c r="F54" s="187"/>
      <c r="G54" s="482"/>
      <c r="H54" s="201"/>
      <c r="I54" s="4"/>
    </row>
    <row r="55" spans="2:9" s="82" customFormat="1" ht="12.75" x14ac:dyDescent="0.2">
      <c r="B55" s="221"/>
      <c r="C55" s="222"/>
      <c r="D55" s="228"/>
      <c r="E55" s="223"/>
      <c r="F55" s="187"/>
      <c r="G55" s="482"/>
      <c r="H55" s="201"/>
      <c r="I55" s="4"/>
    </row>
    <row r="56" spans="2:9" s="82" customFormat="1" ht="12.75" x14ac:dyDescent="0.2">
      <c r="B56" s="221"/>
      <c r="C56" s="222"/>
      <c r="D56" s="228"/>
      <c r="E56" s="223"/>
      <c r="F56" s="187"/>
      <c r="G56" s="482"/>
      <c r="H56" s="201"/>
      <c r="I56" s="4"/>
    </row>
    <row r="57" spans="2:9" s="82" customFormat="1" ht="12.75" x14ac:dyDescent="0.2">
      <c r="B57" s="221"/>
      <c r="C57" s="222"/>
      <c r="D57" s="228"/>
      <c r="E57" s="223"/>
      <c r="F57" s="187"/>
      <c r="G57" s="482"/>
      <c r="H57" s="201"/>
      <c r="I57" s="4"/>
    </row>
    <row r="58" spans="2:9" s="82" customFormat="1" ht="12.75" x14ac:dyDescent="0.2">
      <c r="B58" s="221"/>
      <c r="C58" s="222"/>
      <c r="D58" s="228"/>
      <c r="E58" s="223"/>
      <c r="F58" s="187"/>
      <c r="G58" s="482"/>
      <c r="H58" s="201"/>
      <c r="I58" s="4"/>
    </row>
    <row r="59" spans="2:9" s="82" customFormat="1" ht="12.75" x14ac:dyDescent="0.2">
      <c r="B59" s="221"/>
      <c r="C59" s="222"/>
      <c r="D59" s="228"/>
      <c r="E59" s="223"/>
      <c r="F59" s="187"/>
      <c r="G59" s="482"/>
      <c r="H59" s="201"/>
      <c r="I59" s="4"/>
    </row>
    <row r="60" spans="2:9" s="82" customFormat="1" ht="12.75" x14ac:dyDescent="0.2">
      <c r="B60" s="221"/>
      <c r="C60" s="222"/>
      <c r="D60" s="228"/>
      <c r="E60" s="223"/>
      <c r="F60" s="187"/>
      <c r="G60" s="482"/>
      <c r="H60" s="201"/>
      <c r="I60" s="4"/>
    </row>
    <row r="61" spans="2:9" s="82" customFormat="1" ht="12.75" x14ac:dyDescent="0.2">
      <c r="B61" s="221"/>
      <c r="C61" s="222"/>
      <c r="D61" s="228"/>
      <c r="E61" s="223"/>
      <c r="F61" s="187"/>
      <c r="G61" s="482"/>
      <c r="H61" s="201"/>
      <c r="I61" s="4"/>
    </row>
    <row r="62" spans="2:9" s="82" customFormat="1" ht="12.75" x14ac:dyDescent="0.2">
      <c r="B62" s="221"/>
      <c r="C62" s="222"/>
      <c r="D62" s="228"/>
      <c r="E62" s="223"/>
      <c r="F62" s="187"/>
      <c r="G62" s="482"/>
      <c r="H62" s="201"/>
      <c r="I62" s="4"/>
    </row>
    <row r="63" spans="2:9" s="82" customFormat="1" ht="12.75" x14ac:dyDescent="0.2">
      <c r="B63" s="221"/>
      <c r="C63" s="222"/>
      <c r="D63" s="228"/>
      <c r="E63" s="223"/>
      <c r="F63" s="187"/>
      <c r="G63" s="482"/>
      <c r="H63" s="201"/>
      <c r="I63" s="4"/>
    </row>
    <row r="64" spans="2:9" s="82" customFormat="1" ht="12.75" x14ac:dyDescent="0.2">
      <c r="B64" s="221"/>
      <c r="C64" s="222"/>
      <c r="D64" s="228"/>
      <c r="E64" s="223"/>
      <c r="F64" s="187"/>
      <c r="G64" s="482"/>
      <c r="H64" s="201"/>
      <c r="I64" s="4"/>
    </row>
    <row r="65" spans="2:9" s="82" customFormat="1" ht="12.75" x14ac:dyDescent="0.2">
      <c r="B65" s="221"/>
      <c r="C65" s="222"/>
      <c r="D65" s="228"/>
      <c r="E65" s="223"/>
      <c r="F65" s="187"/>
      <c r="G65" s="482"/>
      <c r="H65" s="201"/>
      <c r="I65" s="4"/>
    </row>
    <row r="66" spans="2:9" s="82" customFormat="1" ht="12.75" x14ac:dyDescent="0.2">
      <c r="B66" s="221"/>
      <c r="C66" s="222"/>
      <c r="D66" s="228"/>
      <c r="E66" s="223"/>
      <c r="F66" s="187"/>
      <c r="G66" s="482"/>
      <c r="H66" s="201"/>
      <c r="I66" s="4"/>
    </row>
    <row r="67" spans="2:9" s="82" customFormat="1" ht="12.75" x14ac:dyDescent="0.2">
      <c r="B67" s="221"/>
      <c r="C67" s="222"/>
      <c r="D67" s="228"/>
      <c r="E67" s="223"/>
      <c r="F67" s="187"/>
      <c r="G67" s="482"/>
      <c r="H67" s="201"/>
      <c r="I67" s="4"/>
    </row>
    <row r="68" spans="2:9" s="82" customFormat="1" ht="12.75" x14ac:dyDescent="0.2">
      <c r="B68" s="221"/>
      <c r="C68" s="222"/>
      <c r="D68" s="228"/>
      <c r="E68" s="223"/>
      <c r="F68" s="187"/>
      <c r="G68" s="482"/>
      <c r="H68" s="201"/>
      <c r="I68" s="4"/>
    </row>
    <row r="69" spans="2:9" s="82" customFormat="1" ht="12.75" x14ac:dyDescent="0.2">
      <c r="B69" s="221"/>
      <c r="C69" s="222"/>
      <c r="D69" s="228"/>
      <c r="E69" s="223"/>
      <c r="F69" s="187"/>
      <c r="G69" s="482"/>
      <c r="H69" s="201"/>
      <c r="I69" s="4"/>
    </row>
    <row r="70" spans="2:9" s="82" customFormat="1" ht="12.75" x14ac:dyDescent="0.2">
      <c r="B70" s="221"/>
      <c r="C70" s="222"/>
      <c r="D70" s="228"/>
      <c r="E70" s="223"/>
      <c r="F70" s="187"/>
      <c r="G70" s="482"/>
      <c r="H70" s="201"/>
      <c r="I70" s="4"/>
    </row>
    <row r="71" spans="2:9" s="82" customFormat="1" ht="12.75" x14ac:dyDescent="0.2">
      <c r="B71" s="221"/>
      <c r="C71" s="222"/>
      <c r="D71" s="228"/>
      <c r="E71" s="223"/>
      <c r="F71" s="187"/>
      <c r="G71" s="482"/>
      <c r="H71" s="201"/>
      <c r="I71" s="4"/>
    </row>
    <row r="72" spans="2:9" s="82" customFormat="1" ht="12.75" x14ac:dyDescent="0.2">
      <c r="B72" s="221"/>
      <c r="C72" s="222"/>
      <c r="D72" s="228"/>
      <c r="E72" s="223"/>
      <c r="F72" s="187"/>
      <c r="G72" s="482"/>
      <c r="H72" s="201"/>
      <c r="I72" s="4"/>
    </row>
    <row r="73" spans="2:9" s="82" customFormat="1" ht="12.75" x14ac:dyDescent="0.2">
      <c r="B73" s="279"/>
      <c r="C73" s="222"/>
      <c r="D73" s="223"/>
      <c r="E73" s="223"/>
      <c r="F73" s="232"/>
      <c r="G73" s="203"/>
      <c r="H73" s="201" t="str">
        <f t="shared" si="3"/>
        <v/>
      </c>
      <c r="I73" s="4"/>
    </row>
    <row r="74" spans="2:9" s="22" customFormat="1" ht="19.5" customHeight="1" x14ac:dyDescent="0.2">
      <c r="B74" s="285" t="str">
        <f>$B$10</f>
        <v>C11.8</v>
      </c>
      <c r="C74" s="240" t="s">
        <v>655</v>
      </c>
      <c r="D74" s="241"/>
      <c r="E74" s="241"/>
      <c r="F74" s="242"/>
      <c r="G74" s="483"/>
      <c r="H74" s="484">
        <f>SUM(H9:H73)</f>
        <v>0</v>
      </c>
      <c r="I74" s="26"/>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D2F99-E8D8-42ED-BC4A-1BEA02A0A554}">
  <sheetPr codeName="Sheet89">
    <tabColor rgb="FFFF0000"/>
  </sheetPr>
  <dimension ref="B1:I76"/>
  <sheetViews>
    <sheetView zoomScale="85" zoomScaleNormal="85" zoomScaleSheetLayoutView="100" zoomScalePageLayoutView="125" workbookViewId="0">
      <selection activeCell="G67" sqref="G67"/>
    </sheetView>
  </sheetViews>
  <sheetFormatPr defaultColWidth="8.85546875" defaultRowHeight="12.75" x14ac:dyDescent="0.2"/>
  <cols>
    <col min="1" max="1" width="0.85546875" style="1" customWidth="1"/>
    <col min="2" max="2" width="11.7109375" style="267" customWidth="1"/>
    <col min="3" max="3" width="45.7109375" style="247" customWidth="1"/>
    <col min="4" max="4" width="13.7109375" style="248" customWidth="1"/>
    <col min="5" max="5" width="5.7109375" style="248" hidden="1" customWidth="1"/>
    <col min="6" max="6" width="15.7109375" style="248" customWidth="1"/>
    <col min="7" max="7" width="15.7109375" style="1" customWidth="1"/>
    <col min="8" max="8" width="15.7109375" style="4" customWidth="1"/>
    <col min="9" max="9" width="0.85546875" style="4" customWidth="1"/>
    <col min="10" max="16384" width="8.85546875" style="1"/>
  </cols>
  <sheetData>
    <row r="1" spans="2:9" x14ac:dyDescent="0.2">
      <c r="B1" s="277" t="str">
        <f>Client1</f>
        <v>Province of KwaZulu-Natal</v>
      </c>
      <c r="F1" s="510" t="str">
        <f>"Contract No. "&amp;ContractNo</f>
        <v>Contract No. ZNB1250/00000/00/PMC/INF/21/T</v>
      </c>
      <c r="G1" s="510"/>
      <c r="H1" s="510"/>
    </row>
    <row r="2" spans="2:9" x14ac:dyDescent="0.2">
      <c r="B2" s="378" t="str">
        <f>Client2</f>
        <v>Department of Transport</v>
      </c>
    </row>
    <row r="3" spans="2:9" x14ac:dyDescent="0.2">
      <c r="B3" s="247"/>
    </row>
    <row r="4" spans="2:9" ht="12.75" customHeight="1" x14ac:dyDescent="0.2">
      <c r="B4" s="500" t="s">
        <v>1054</v>
      </c>
      <c r="C4" s="501"/>
      <c r="D4" s="501"/>
      <c r="E4" s="501"/>
      <c r="F4" s="501"/>
      <c r="G4" s="501"/>
      <c r="H4" s="507" t="str">
        <f>"CHAPTER "&amp;B10</f>
        <v>CHAPTER C11.9</v>
      </c>
      <c r="I4" s="113"/>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508"/>
      <c r="I5" s="115"/>
    </row>
    <row r="6" spans="2:9" ht="12.75" customHeight="1" x14ac:dyDescent="0.2">
      <c r="B6" s="493"/>
      <c r="C6" s="494"/>
      <c r="D6" s="494"/>
      <c r="E6" s="494"/>
      <c r="F6" s="494"/>
      <c r="G6" s="494"/>
      <c r="H6" s="508"/>
      <c r="I6" s="115"/>
    </row>
    <row r="7" spans="2:9" s="7" customFormat="1" ht="7.5" customHeight="1" x14ac:dyDescent="0.2">
      <c r="B7" s="495"/>
      <c r="C7" s="496"/>
      <c r="D7" s="496"/>
      <c r="E7" s="496"/>
      <c r="F7" s="496"/>
      <c r="G7" s="496"/>
      <c r="H7" s="509"/>
      <c r="I7" s="114"/>
    </row>
    <row r="8" spans="2:9" s="7" customFormat="1" ht="24.95" customHeight="1" x14ac:dyDescent="0.2">
      <c r="B8" s="263" t="s">
        <v>0</v>
      </c>
      <c r="C8" s="220" t="s">
        <v>1</v>
      </c>
      <c r="D8" s="220" t="s">
        <v>2</v>
      </c>
      <c r="E8" s="220" t="s">
        <v>9</v>
      </c>
      <c r="F8" s="220" t="s">
        <v>3</v>
      </c>
      <c r="G8" s="9" t="s">
        <v>4</v>
      </c>
      <c r="H8" s="9" t="s">
        <v>5</v>
      </c>
      <c r="I8" s="114"/>
    </row>
    <row r="9" spans="2:9" x14ac:dyDescent="0.2">
      <c r="B9" s="272"/>
      <c r="C9" s="222"/>
      <c r="D9" s="223"/>
      <c r="E9" s="223"/>
      <c r="F9" s="223"/>
      <c r="G9" s="204"/>
      <c r="H9" s="201" t="str">
        <f t="shared" ref="H9:H70" si="0">IF(D9="","",F9*G9)</f>
        <v/>
      </c>
      <c r="I9" s="16"/>
    </row>
    <row r="10" spans="2:9" ht="25.5" x14ac:dyDescent="0.2">
      <c r="B10" s="226" t="s">
        <v>640</v>
      </c>
      <c r="C10" s="227" t="s">
        <v>639</v>
      </c>
      <c r="D10" s="223"/>
      <c r="E10" s="223"/>
      <c r="F10" s="223"/>
      <c r="G10" s="203"/>
      <c r="H10" s="201" t="str">
        <f t="shared" si="0"/>
        <v/>
      </c>
      <c r="I10" s="16"/>
    </row>
    <row r="11" spans="2:9" x14ac:dyDescent="0.2">
      <c r="B11" s="221"/>
      <c r="C11" s="222"/>
      <c r="D11" s="223"/>
      <c r="E11" s="223"/>
      <c r="F11" s="223"/>
      <c r="G11" s="203"/>
      <c r="H11" s="201" t="str">
        <f t="shared" si="0"/>
        <v/>
      </c>
      <c r="I11" s="16"/>
    </row>
    <row r="12" spans="2:9" x14ac:dyDescent="0.2">
      <c r="B12" s="279" t="s">
        <v>638</v>
      </c>
      <c r="C12" s="222" t="s">
        <v>637</v>
      </c>
      <c r="D12" s="223"/>
      <c r="E12" s="223"/>
      <c r="F12" s="223"/>
      <c r="G12" s="203"/>
      <c r="H12" s="201" t="str">
        <f t="shared" si="0"/>
        <v/>
      </c>
      <c r="I12" s="16"/>
    </row>
    <row r="13" spans="2:9" x14ac:dyDescent="0.2">
      <c r="B13" s="279"/>
      <c r="C13" s="222"/>
      <c r="D13" s="223"/>
      <c r="E13" s="223"/>
      <c r="F13" s="232"/>
      <c r="G13" s="203"/>
      <c r="H13" s="201" t="str">
        <f t="shared" si="0"/>
        <v/>
      </c>
      <c r="I13" s="16"/>
    </row>
    <row r="14" spans="2:9" x14ac:dyDescent="0.2">
      <c r="B14" s="221" t="s">
        <v>636</v>
      </c>
      <c r="C14" s="222" t="s">
        <v>635</v>
      </c>
      <c r="D14" s="228" t="s">
        <v>33</v>
      </c>
      <c r="E14" s="223"/>
      <c r="F14" s="417">
        <v>0.5</v>
      </c>
      <c r="G14" s="477"/>
      <c r="H14" s="201">
        <f t="shared" si="0"/>
        <v>0</v>
      </c>
      <c r="I14" s="16"/>
    </row>
    <row r="15" spans="2:9" x14ac:dyDescent="0.2">
      <c r="B15" s="279"/>
      <c r="C15" s="222"/>
      <c r="D15" s="223"/>
      <c r="E15" s="223"/>
      <c r="F15" s="232"/>
      <c r="G15" s="203"/>
      <c r="H15" s="201" t="str">
        <f t="shared" si="0"/>
        <v/>
      </c>
      <c r="I15" s="48"/>
    </row>
    <row r="16" spans="2:9" x14ac:dyDescent="0.2">
      <c r="B16" s="221" t="s">
        <v>634</v>
      </c>
      <c r="C16" s="235" t="s">
        <v>678</v>
      </c>
      <c r="D16" s="228"/>
      <c r="E16" s="280"/>
      <c r="F16" s="232"/>
      <c r="G16" s="480"/>
      <c r="H16" s="201" t="str">
        <f t="shared" si="0"/>
        <v/>
      </c>
      <c r="I16" s="49"/>
    </row>
    <row r="17" spans="2:9" x14ac:dyDescent="0.2">
      <c r="B17" s="279"/>
      <c r="C17" s="269"/>
      <c r="D17" s="280"/>
      <c r="E17" s="280"/>
      <c r="F17" s="232"/>
      <c r="G17" s="480"/>
      <c r="H17" s="201" t="str">
        <f t="shared" si="0"/>
        <v/>
      </c>
      <c r="I17" s="49"/>
    </row>
    <row r="18" spans="2:9" x14ac:dyDescent="0.2">
      <c r="B18" s="221" t="s">
        <v>633</v>
      </c>
      <c r="C18" s="222" t="s">
        <v>632</v>
      </c>
      <c r="D18" s="228" t="s">
        <v>33</v>
      </c>
      <c r="E18" s="280"/>
      <c r="F18" s="417">
        <v>0.3</v>
      </c>
      <c r="G18" s="478"/>
      <c r="H18" s="201">
        <f t="shared" si="0"/>
        <v>0</v>
      </c>
      <c r="I18" s="49"/>
    </row>
    <row r="19" spans="2:9" x14ac:dyDescent="0.2">
      <c r="B19" s="279"/>
      <c r="C19" s="269"/>
      <c r="D19" s="280"/>
      <c r="E19" s="280"/>
      <c r="F19" s="232"/>
      <c r="G19" s="480"/>
      <c r="H19" s="201" t="str">
        <f t="shared" si="0"/>
        <v/>
      </c>
      <c r="I19" s="49"/>
    </row>
    <row r="20" spans="2:9" x14ac:dyDescent="0.2">
      <c r="B20" s="221" t="s">
        <v>631</v>
      </c>
      <c r="C20" s="222" t="s">
        <v>630</v>
      </c>
      <c r="D20" s="228" t="s">
        <v>33</v>
      </c>
      <c r="E20" s="280"/>
      <c r="F20" s="417">
        <v>0.3</v>
      </c>
      <c r="G20" s="477"/>
      <c r="H20" s="201">
        <f t="shared" si="0"/>
        <v>0</v>
      </c>
      <c r="I20" s="49"/>
    </row>
    <row r="21" spans="2:9" x14ac:dyDescent="0.2">
      <c r="B21" s="221"/>
      <c r="C21" s="222"/>
      <c r="D21" s="228"/>
      <c r="E21" s="280"/>
      <c r="F21" s="232"/>
      <c r="G21" s="477"/>
      <c r="H21" s="201" t="str">
        <f t="shared" si="0"/>
        <v/>
      </c>
      <c r="I21" s="49"/>
    </row>
    <row r="22" spans="2:9" x14ac:dyDescent="0.2">
      <c r="B22" s="221"/>
      <c r="C22" s="222"/>
      <c r="D22" s="228"/>
      <c r="E22" s="280"/>
      <c r="F22" s="232"/>
      <c r="G22" s="477"/>
      <c r="H22" s="201" t="str">
        <f t="shared" si="0"/>
        <v/>
      </c>
      <c r="I22" s="49"/>
    </row>
    <row r="23" spans="2:9" x14ac:dyDescent="0.2">
      <c r="B23" s="221"/>
      <c r="C23" s="222"/>
      <c r="D23" s="228"/>
      <c r="E23" s="280"/>
      <c r="F23" s="232"/>
      <c r="G23" s="477"/>
      <c r="H23" s="201" t="str">
        <f t="shared" si="0"/>
        <v/>
      </c>
      <c r="I23" s="49"/>
    </row>
    <row r="24" spans="2:9" x14ac:dyDescent="0.2">
      <c r="B24" s="221"/>
      <c r="C24" s="222"/>
      <c r="D24" s="228"/>
      <c r="E24" s="280"/>
      <c r="F24" s="232"/>
      <c r="G24" s="477"/>
      <c r="H24" s="201" t="str">
        <f t="shared" si="0"/>
        <v/>
      </c>
      <c r="I24" s="49"/>
    </row>
    <row r="25" spans="2:9" x14ac:dyDescent="0.2">
      <c r="B25" s="221"/>
      <c r="C25" s="222"/>
      <c r="D25" s="228"/>
      <c r="E25" s="280"/>
      <c r="F25" s="232"/>
      <c r="G25" s="477"/>
      <c r="H25" s="201" t="str">
        <f t="shared" si="0"/>
        <v/>
      </c>
      <c r="I25" s="49"/>
    </row>
    <row r="26" spans="2:9" x14ac:dyDescent="0.2">
      <c r="B26" s="221"/>
      <c r="C26" s="222"/>
      <c r="D26" s="228"/>
      <c r="E26" s="280"/>
      <c r="F26" s="232"/>
      <c r="G26" s="477"/>
      <c r="H26" s="201" t="str">
        <f t="shared" si="0"/>
        <v/>
      </c>
      <c r="I26" s="49"/>
    </row>
    <row r="27" spans="2:9" x14ac:dyDescent="0.2">
      <c r="B27" s="221"/>
      <c r="C27" s="222"/>
      <c r="D27" s="228"/>
      <c r="E27" s="280"/>
      <c r="F27" s="232"/>
      <c r="G27" s="477"/>
      <c r="H27" s="201" t="str">
        <f t="shared" si="0"/>
        <v/>
      </c>
      <c r="I27" s="49"/>
    </row>
    <row r="28" spans="2:9" x14ac:dyDescent="0.2">
      <c r="B28" s="221"/>
      <c r="C28" s="222"/>
      <c r="D28" s="228"/>
      <c r="E28" s="280"/>
      <c r="F28" s="232"/>
      <c r="G28" s="477"/>
      <c r="H28" s="201" t="str">
        <f t="shared" si="0"/>
        <v/>
      </c>
      <c r="I28" s="49"/>
    </row>
    <row r="29" spans="2:9" x14ac:dyDescent="0.2">
      <c r="B29" s="221"/>
      <c r="C29" s="222"/>
      <c r="D29" s="228"/>
      <c r="E29" s="280"/>
      <c r="F29" s="232"/>
      <c r="G29" s="477"/>
      <c r="H29" s="201" t="str">
        <f t="shared" si="0"/>
        <v/>
      </c>
      <c r="I29" s="49"/>
    </row>
    <row r="30" spans="2:9" x14ac:dyDescent="0.2">
      <c r="B30" s="221"/>
      <c r="C30" s="222"/>
      <c r="D30" s="228"/>
      <c r="E30" s="280"/>
      <c r="F30" s="232"/>
      <c r="G30" s="477"/>
      <c r="H30" s="201" t="str">
        <f t="shared" si="0"/>
        <v/>
      </c>
      <c r="I30" s="49"/>
    </row>
    <row r="31" spans="2:9" x14ac:dyDescent="0.2">
      <c r="B31" s="221"/>
      <c r="C31" s="222"/>
      <c r="D31" s="228"/>
      <c r="E31" s="280"/>
      <c r="F31" s="232"/>
      <c r="G31" s="477"/>
      <c r="H31" s="201" t="str">
        <f t="shared" si="0"/>
        <v/>
      </c>
      <c r="I31" s="49"/>
    </row>
    <row r="32" spans="2:9" x14ac:dyDescent="0.2">
      <c r="B32" s="221"/>
      <c r="C32" s="222"/>
      <c r="D32" s="228"/>
      <c r="E32" s="280"/>
      <c r="F32" s="232"/>
      <c r="G32" s="477"/>
      <c r="H32" s="201" t="str">
        <f t="shared" si="0"/>
        <v/>
      </c>
      <c r="I32" s="49"/>
    </row>
    <row r="33" spans="2:9" x14ac:dyDescent="0.2">
      <c r="B33" s="221"/>
      <c r="C33" s="222"/>
      <c r="D33" s="228"/>
      <c r="E33" s="280"/>
      <c r="F33" s="232"/>
      <c r="G33" s="477"/>
      <c r="H33" s="201" t="str">
        <f t="shared" si="0"/>
        <v/>
      </c>
      <c r="I33" s="49"/>
    </row>
    <row r="34" spans="2:9" x14ac:dyDescent="0.2">
      <c r="B34" s="221"/>
      <c r="C34" s="222"/>
      <c r="D34" s="228"/>
      <c r="E34" s="280"/>
      <c r="F34" s="232"/>
      <c r="G34" s="477"/>
      <c r="H34" s="201" t="str">
        <f t="shared" si="0"/>
        <v/>
      </c>
      <c r="I34" s="49"/>
    </row>
    <row r="35" spans="2:9" x14ac:dyDescent="0.2">
      <c r="B35" s="221"/>
      <c r="C35" s="222"/>
      <c r="D35" s="228"/>
      <c r="E35" s="280"/>
      <c r="F35" s="232"/>
      <c r="G35" s="477"/>
      <c r="H35" s="201" t="str">
        <f t="shared" si="0"/>
        <v/>
      </c>
      <c r="I35" s="49"/>
    </row>
    <row r="36" spans="2:9" x14ac:dyDescent="0.2">
      <c r="B36" s="221"/>
      <c r="C36" s="222"/>
      <c r="D36" s="228"/>
      <c r="E36" s="280"/>
      <c r="F36" s="232"/>
      <c r="G36" s="477"/>
      <c r="H36" s="201" t="str">
        <f t="shared" si="0"/>
        <v/>
      </c>
      <c r="I36" s="49"/>
    </row>
    <row r="37" spans="2:9" x14ac:dyDescent="0.2">
      <c r="B37" s="221"/>
      <c r="C37" s="222"/>
      <c r="D37" s="228"/>
      <c r="E37" s="280"/>
      <c r="F37" s="232"/>
      <c r="G37" s="477"/>
      <c r="H37" s="201" t="str">
        <f t="shared" si="0"/>
        <v/>
      </c>
      <c r="I37" s="49"/>
    </row>
    <row r="38" spans="2:9" x14ac:dyDescent="0.2">
      <c r="B38" s="221"/>
      <c r="C38" s="222"/>
      <c r="D38" s="228"/>
      <c r="E38" s="280"/>
      <c r="F38" s="232"/>
      <c r="G38" s="477"/>
      <c r="H38" s="201" t="str">
        <f t="shared" si="0"/>
        <v/>
      </c>
      <c r="I38" s="49"/>
    </row>
    <row r="39" spans="2:9" x14ac:dyDescent="0.2">
      <c r="B39" s="221"/>
      <c r="C39" s="222"/>
      <c r="D39" s="228"/>
      <c r="E39" s="280"/>
      <c r="F39" s="232"/>
      <c r="G39" s="485"/>
      <c r="H39" s="201" t="str">
        <f t="shared" si="0"/>
        <v/>
      </c>
      <c r="I39" s="49"/>
    </row>
    <row r="40" spans="2:9" x14ac:dyDescent="0.2">
      <c r="B40" s="221"/>
      <c r="C40" s="222"/>
      <c r="D40" s="228"/>
      <c r="E40" s="280"/>
      <c r="F40" s="232"/>
      <c r="G40" s="485"/>
      <c r="H40" s="201" t="str">
        <f t="shared" si="0"/>
        <v/>
      </c>
      <c r="I40" s="49"/>
    </row>
    <row r="41" spans="2:9" x14ac:dyDescent="0.2">
      <c r="B41" s="221"/>
      <c r="C41" s="222"/>
      <c r="D41" s="228"/>
      <c r="E41" s="280"/>
      <c r="F41" s="232"/>
      <c r="G41" s="485"/>
      <c r="H41" s="201" t="str">
        <f t="shared" si="0"/>
        <v/>
      </c>
      <c r="I41" s="49"/>
    </row>
    <row r="42" spans="2:9" x14ac:dyDescent="0.2">
      <c r="B42" s="221"/>
      <c r="C42" s="222"/>
      <c r="D42" s="228"/>
      <c r="E42" s="280"/>
      <c r="F42" s="232"/>
      <c r="G42" s="485"/>
      <c r="H42" s="201" t="str">
        <f t="shared" si="0"/>
        <v/>
      </c>
      <c r="I42" s="49"/>
    </row>
    <row r="43" spans="2:9" x14ac:dyDescent="0.2">
      <c r="B43" s="221"/>
      <c r="C43" s="222"/>
      <c r="D43" s="228"/>
      <c r="E43" s="280"/>
      <c r="F43" s="232"/>
      <c r="G43" s="485"/>
      <c r="H43" s="201" t="str">
        <f t="shared" si="0"/>
        <v/>
      </c>
      <c r="I43" s="49"/>
    </row>
    <row r="44" spans="2:9" x14ac:dyDescent="0.2">
      <c r="B44" s="221"/>
      <c r="C44" s="222"/>
      <c r="D44" s="228"/>
      <c r="E44" s="280"/>
      <c r="F44" s="232"/>
      <c r="G44" s="485"/>
      <c r="H44" s="201" t="str">
        <f t="shared" si="0"/>
        <v/>
      </c>
      <c r="I44" s="49"/>
    </row>
    <row r="45" spans="2:9" x14ac:dyDescent="0.2">
      <c r="B45" s="221"/>
      <c r="C45" s="222"/>
      <c r="D45" s="228"/>
      <c r="E45" s="280"/>
      <c r="F45" s="232"/>
      <c r="G45" s="485"/>
      <c r="H45" s="201" t="str">
        <f t="shared" si="0"/>
        <v/>
      </c>
      <c r="I45" s="49"/>
    </row>
    <row r="46" spans="2:9" x14ac:dyDescent="0.2">
      <c r="B46" s="221"/>
      <c r="C46" s="222"/>
      <c r="D46" s="228"/>
      <c r="E46" s="280"/>
      <c r="F46" s="232"/>
      <c r="G46" s="485"/>
      <c r="H46" s="201" t="str">
        <f t="shared" si="0"/>
        <v/>
      </c>
      <c r="I46" s="49"/>
    </row>
    <row r="47" spans="2:9" x14ac:dyDescent="0.2">
      <c r="B47" s="221"/>
      <c r="C47" s="222"/>
      <c r="D47" s="228"/>
      <c r="E47" s="280"/>
      <c r="F47" s="232"/>
      <c r="G47" s="485"/>
      <c r="H47" s="201" t="str">
        <f t="shared" si="0"/>
        <v/>
      </c>
      <c r="I47" s="49"/>
    </row>
    <row r="48" spans="2:9" x14ac:dyDescent="0.2">
      <c r="B48" s="221"/>
      <c r="C48" s="222"/>
      <c r="D48" s="228"/>
      <c r="E48" s="280"/>
      <c r="F48" s="232"/>
      <c r="G48" s="485"/>
      <c r="H48" s="201" t="str">
        <f t="shared" si="0"/>
        <v/>
      </c>
      <c r="I48" s="49"/>
    </row>
    <row r="49" spans="2:9" x14ac:dyDescent="0.2">
      <c r="B49" s="221"/>
      <c r="C49" s="222"/>
      <c r="D49" s="228"/>
      <c r="E49" s="280"/>
      <c r="F49" s="232"/>
      <c r="G49" s="485"/>
      <c r="H49" s="201" t="str">
        <f t="shared" si="0"/>
        <v/>
      </c>
      <c r="I49" s="49"/>
    </row>
    <row r="50" spans="2:9" x14ac:dyDescent="0.2">
      <c r="B50" s="221"/>
      <c r="C50" s="222"/>
      <c r="D50" s="228"/>
      <c r="E50" s="280"/>
      <c r="F50" s="232"/>
      <c r="G50" s="485"/>
      <c r="H50" s="201" t="str">
        <f t="shared" si="0"/>
        <v/>
      </c>
      <c r="I50" s="49"/>
    </row>
    <row r="51" spans="2:9" x14ac:dyDescent="0.2">
      <c r="B51" s="221"/>
      <c r="C51" s="222"/>
      <c r="D51" s="228"/>
      <c r="E51" s="280"/>
      <c r="F51" s="232"/>
      <c r="G51" s="485"/>
      <c r="H51" s="201" t="str">
        <f t="shared" si="0"/>
        <v/>
      </c>
      <c r="I51" s="49"/>
    </row>
    <row r="52" spans="2:9" x14ac:dyDescent="0.2">
      <c r="B52" s="221"/>
      <c r="C52" s="222"/>
      <c r="D52" s="228"/>
      <c r="E52" s="280"/>
      <c r="F52" s="232"/>
      <c r="G52" s="485"/>
      <c r="H52" s="201" t="str">
        <f t="shared" si="0"/>
        <v/>
      </c>
      <c r="I52" s="49"/>
    </row>
    <row r="53" spans="2:9" x14ac:dyDescent="0.2">
      <c r="B53" s="221"/>
      <c r="C53" s="222"/>
      <c r="D53" s="228"/>
      <c r="E53" s="280"/>
      <c r="F53" s="232"/>
      <c r="G53" s="485"/>
      <c r="H53" s="201" t="str">
        <f t="shared" si="0"/>
        <v/>
      </c>
      <c r="I53" s="49"/>
    </row>
    <row r="54" spans="2:9" x14ac:dyDescent="0.2">
      <c r="B54" s="221"/>
      <c r="C54" s="222"/>
      <c r="D54" s="228"/>
      <c r="E54" s="280"/>
      <c r="F54" s="232"/>
      <c r="G54" s="485"/>
      <c r="H54" s="201" t="str">
        <f t="shared" si="0"/>
        <v/>
      </c>
      <c r="I54" s="49"/>
    </row>
    <row r="55" spans="2:9" x14ac:dyDescent="0.2">
      <c r="B55" s="221"/>
      <c r="C55" s="222"/>
      <c r="D55" s="228"/>
      <c r="E55" s="280"/>
      <c r="F55" s="232"/>
      <c r="G55" s="485"/>
      <c r="H55" s="201" t="str">
        <f t="shared" si="0"/>
        <v/>
      </c>
      <c r="I55" s="49"/>
    </row>
    <row r="56" spans="2:9" x14ac:dyDescent="0.2">
      <c r="B56" s="221"/>
      <c r="C56" s="222"/>
      <c r="D56" s="228"/>
      <c r="E56" s="280"/>
      <c r="F56" s="232"/>
      <c r="G56" s="485"/>
      <c r="H56" s="201"/>
      <c r="I56" s="49"/>
    </row>
    <row r="57" spans="2:9" x14ac:dyDescent="0.2">
      <c r="B57" s="221"/>
      <c r="C57" s="222"/>
      <c r="D57" s="228"/>
      <c r="E57" s="280"/>
      <c r="F57" s="232"/>
      <c r="G57" s="485"/>
      <c r="H57" s="201" t="str">
        <f t="shared" si="0"/>
        <v/>
      </c>
      <c r="I57" s="49"/>
    </row>
    <row r="58" spans="2:9" x14ac:dyDescent="0.2">
      <c r="B58" s="221"/>
      <c r="C58" s="222"/>
      <c r="D58" s="228"/>
      <c r="E58" s="280"/>
      <c r="F58" s="232"/>
      <c r="G58" s="485"/>
      <c r="H58" s="201" t="str">
        <f t="shared" si="0"/>
        <v/>
      </c>
      <c r="I58" s="49"/>
    </row>
    <row r="59" spans="2:9" x14ac:dyDescent="0.2">
      <c r="B59" s="221"/>
      <c r="C59" s="222"/>
      <c r="D59" s="228"/>
      <c r="E59" s="280"/>
      <c r="F59" s="232"/>
      <c r="G59" s="485"/>
      <c r="H59" s="201" t="str">
        <f t="shared" si="0"/>
        <v/>
      </c>
      <c r="I59" s="49"/>
    </row>
    <row r="60" spans="2:9" x14ac:dyDescent="0.2">
      <c r="B60" s="221"/>
      <c r="C60" s="222"/>
      <c r="D60" s="228"/>
      <c r="E60" s="280"/>
      <c r="F60" s="232"/>
      <c r="G60" s="485"/>
      <c r="H60" s="201" t="str">
        <f t="shared" si="0"/>
        <v/>
      </c>
      <c r="I60" s="49"/>
    </row>
    <row r="61" spans="2:9" x14ac:dyDescent="0.2">
      <c r="B61" s="221"/>
      <c r="C61" s="222"/>
      <c r="D61" s="228"/>
      <c r="E61" s="280"/>
      <c r="F61" s="232"/>
      <c r="G61" s="485"/>
      <c r="H61" s="201" t="str">
        <f t="shared" si="0"/>
        <v/>
      </c>
      <c r="I61" s="49"/>
    </row>
    <row r="62" spans="2:9" x14ac:dyDescent="0.2">
      <c r="B62" s="221"/>
      <c r="C62" s="222"/>
      <c r="D62" s="228"/>
      <c r="E62" s="280"/>
      <c r="F62" s="232"/>
      <c r="G62" s="485"/>
      <c r="H62" s="201" t="str">
        <f t="shared" si="0"/>
        <v/>
      </c>
      <c r="I62" s="49"/>
    </row>
    <row r="63" spans="2:9" x14ac:dyDescent="0.2">
      <c r="B63" s="221"/>
      <c r="C63" s="222"/>
      <c r="D63" s="228"/>
      <c r="E63" s="280"/>
      <c r="F63" s="232"/>
      <c r="G63" s="485"/>
      <c r="H63" s="201" t="str">
        <f t="shared" si="0"/>
        <v/>
      </c>
      <c r="I63" s="49"/>
    </row>
    <row r="64" spans="2:9" x14ac:dyDescent="0.2">
      <c r="B64" s="221"/>
      <c r="C64" s="222"/>
      <c r="D64" s="228"/>
      <c r="E64" s="280"/>
      <c r="F64" s="232"/>
      <c r="G64" s="485"/>
      <c r="H64" s="201" t="str">
        <f t="shared" si="0"/>
        <v/>
      </c>
      <c r="I64" s="49"/>
    </row>
    <row r="65" spans="2:9" x14ac:dyDescent="0.2">
      <c r="B65" s="221"/>
      <c r="C65" s="222"/>
      <c r="D65" s="228"/>
      <c r="E65" s="280"/>
      <c r="F65" s="232"/>
      <c r="G65" s="485"/>
      <c r="H65" s="201" t="str">
        <f t="shared" si="0"/>
        <v/>
      </c>
      <c r="I65" s="49"/>
    </row>
    <row r="66" spans="2:9" x14ac:dyDescent="0.2">
      <c r="B66" s="221"/>
      <c r="C66" s="222"/>
      <c r="D66" s="228"/>
      <c r="E66" s="280"/>
      <c r="F66" s="232"/>
      <c r="G66" s="485"/>
      <c r="H66" s="201" t="str">
        <f t="shared" si="0"/>
        <v/>
      </c>
      <c r="I66" s="49"/>
    </row>
    <row r="67" spans="2:9" x14ac:dyDescent="0.2">
      <c r="B67" s="221"/>
      <c r="C67" s="222"/>
      <c r="D67" s="228"/>
      <c r="E67" s="280"/>
      <c r="F67" s="232"/>
      <c r="G67" s="485"/>
      <c r="H67" s="201" t="str">
        <f t="shared" si="0"/>
        <v/>
      </c>
      <c r="I67" s="49"/>
    </row>
    <row r="68" spans="2:9" x14ac:dyDescent="0.2">
      <c r="B68" s="221"/>
      <c r="C68" s="222"/>
      <c r="D68" s="228"/>
      <c r="E68" s="280"/>
      <c r="F68" s="232"/>
      <c r="G68" s="485"/>
      <c r="H68" s="201" t="str">
        <f t="shared" si="0"/>
        <v/>
      </c>
      <c r="I68" s="49"/>
    </row>
    <row r="69" spans="2:9" x14ac:dyDescent="0.2">
      <c r="B69" s="221"/>
      <c r="C69" s="222"/>
      <c r="D69" s="228"/>
      <c r="E69" s="280"/>
      <c r="F69" s="232"/>
      <c r="G69" s="485"/>
      <c r="H69" s="201" t="str">
        <f t="shared" si="0"/>
        <v/>
      </c>
      <c r="I69" s="49"/>
    </row>
    <row r="70" spans="2:9" x14ac:dyDescent="0.2">
      <c r="B70" s="221"/>
      <c r="C70" s="222"/>
      <c r="D70" s="228"/>
      <c r="E70" s="280"/>
      <c r="F70" s="232"/>
      <c r="G70" s="485"/>
      <c r="H70" s="201" t="str">
        <f t="shared" si="0"/>
        <v/>
      </c>
      <c r="I70" s="49"/>
    </row>
    <row r="71" spans="2:9" x14ac:dyDescent="0.2">
      <c r="B71" s="221"/>
      <c r="C71" s="222"/>
      <c r="D71" s="228"/>
      <c r="E71" s="280"/>
      <c r="F71" s="232"/>
      <c r="G71" s="485"/>
      <c r="H71" s="201" t="str">
        <f t="shared" ref="H71:H75" si="1">IF(D71="","",F71*G71)</f>
        <v/>
      </c>
      <c r="I71" s="49"/>
    </row>
    <row r="72" spans="2:9" x14ac:dyDescent="0.2">
      <c r="B72" s="221"/>
      <c r="C72" s="222"/>
      <c r="D72" s="228"/>
      <c r="E72" s="280"/>
      <c r="F72" s="232"/>
      <c r="G72" s="485"/>
      <c r="H72" s="201" t="str">
        <f t="shared" si="1"/>
        <v/>
      </c>
      <c r="I72" s="49"/>
    </row>
    <row r="73" spans="2:9" x14ac:dyDescent="0.2">
      <c r="B73" s="221"/>
      <c r="C73" s="222"/>
      <c r="D73" s="228"/>
      <c r="E73" s="280"/>
      <c r="F73" s="232"/>
      <c r="G73" s="485"/>
      <c r="H73" s="201" t="str">
        <f t="shared" si="1"/>
        <v/>
      </c>
      <c r="I73" s="49"/>
    </row>
    <row r="74" spans="2:9" x14ac:dyDescent="0.2">
      <c r="B74" s="221"/>
      <c r="C74" s="222"/>
      <c r="D74" s="228"/>
      <c r="E74" s="280"/>
      <c r="F74" s="232"/>
      <c r="G74" s="485"/>
      <c r="H74" s="201" t="str">
        <f t="shared" si="1"/>
        <v/>
      </c>
      <c r="I74" s="49"/>
    </row>
    <row r="75" spans="2:9" x14ac:dyDescent="0.2">
      <c r="B75" s="221"/>
      <c r="C75" s="222"/>
      <c r="D75" s="228"/>
      <c r="E75" s="280"/>
      <c r="F75" s="232"/>
      <c r="G75" s="485"/>
      <c r="H75" s="201" t="str">
        <f t="shared" si="1"/>
        <v/>
      </c>
      <c r="I75" s="49"/>
    </row>
    <row r="76" spans="2:9" s="22" customFormat="1" ht="24.75" customHeight="1" x14ac:dyDescent="0.2">
      <c r="B76" s="276" t="str">
        <f>$B$10</f>
        <v>C11.9</v>
      </c>
      <c r="C76" s="240" t="s">
        <v>655</v>
      </c>
      <c r="D76" s="241"/>
      <c r="E76" s="241"/>
      <c r="F76" s="242"/>
      <c r="G76" s="483"/>
      <c r="H76" s="484">
        <f>SUM(H9:H75)</f>
        <v>0</v>
      </c>
      <c r="I76" s="26"/>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D6D8E-99F4-43DA-8146-1FED0EA0C987}">
  <sheetPr codeName="Sheet51">
    <tabColor rgb="FF00B050"/>
    <pageSetUpPr fitToPage="1"/>
  </sheetPr>
  <dimension ref="B1:I67"/>
  <sheetViews>
    <sheetView view="pageBreakPreview" topLeftCell="A3" zoomScale="70" zoomScaleNormal="125" zoomScaleSheetLayoutView="70" zoomScalePageLayoutView="125" workbookViewId="0">
      <selection activeCell="H27" sqref="H27"/>
    </sheetView>
  </sheetViews>
  <sheetFormatPr defaultColWidth="6.85546875" defaultRowHeight="12.75" x14ac:dyDescent="0.2"/>
  <cols>
    <col min="1" max="1" width="0.85546875" style="1" customWidth="1"/>
    <col min="2" max="2" width="11.7109375" style="267" customWidth="1"/>
    <col min="3" max="3" width="45.7109375" style="247" customWidth="1"/>
    <col min="4" max="4" width="13.7109375" style="248" customWidth="1"/>
    <col min="5" max="5" width="5.7109375" style="248" hidden="1" customWidth="1"/>
    <col min="6" max="6" width="15.7109375" style="248" customWidth="1"/>
    <col min="7" max="7" width="15.7109375" style="249" customWidth="1"/>
    <col min="8" max="8" width="15.7109375" style="250" customWidth="1"/>
    <col min="9" max="9" width="10.85546875" style="4" customWidth="1"/>
    <col min="10" max="16384" width="6.85546875" style="1"/>
  </cols>
  <sheetData>
    <row r="1" spans="2:9" x14ac:dyDescent="0.2">
      <c r="B1" s="253" t="str">
        <f>Client1</f>
        <v>Province of KwaZulu-Natal</v>
      </c>
      <c r="C1" s="254"/>
      <c r="D1" s="255"/>
      <c r="E1" s="255"/>
      <c r="F1" s="505" t="str">
        <f>"Contract No. "&amp;ContractNo</f>
        <v>Contract No. ZNB1250/00000/00/PMC/INF/21/T</v>
      </c>
      <c r="G1" s="505"/>
      <c r="H1" s="505"/>
    </row>
    <row r="2" spans="2:9" x14ac:dyDescent="0.2">
      <c r="B2" s="256" t="str">
        <f>Client2</f>
        <v>Department of Transport</v>
      </c>
      <c r="C2" s="254"/>
      <c r="D2" s="255"/>
      <c r="E2" s="255"/>
      <c r="F2" s="255"/>
      <c r="G2" s="257"/>
      <c r="H2" s="258"/>
    </row>
    <row r="3" spans="2:9" x14ac:dyDescent="0.2">
      <c r="B3" s="259"/>
      <c r="C3" s="259"/>
      <c r="D3" s="260"/>
      <c r="E3" s="260"/>
      <c r="F3" s="260"/>
      <c r="G3" s="261"/>
      <c r="H3" s="262"/>
    </row>
    <row r="4" spans="2:9" x14ac:dyDescent="0.2">
      <c r="B4" s="500" t="s">
        <v>8</v>
      </c>
      <c r="C4" s="501"/>
      <c r="D4" s="501"/>
      <c r="E4" s="501"/>
      <c r="F4" s="501"/>
      <c r="G4" s="501"/>
      <c r="H4" s="497" t="str">
        <f>"CHAPTER "&amp;B10</f>
        <v>CHAPTER C20.1</v>
      </c>
      <c r="I4" s="5"/>
    </row>
    <row r="5" spans="2:9" ht="7.5" customHeight="1" x14ac:dyDescent="0.2">
      <c r="B5" s="493" t="str">
        <f>ContractDescription</f>
        <v>UPGRADE TO KWAMAGODA (NKUKHU) RIVER BRIDGE 2002 OVER KWAMAGODA RIVER ON DISTRTICT ROAD D59 KM 0.108 IN THE PITERMARITZBURG REGION</v>
      </c>
      <c r="C5" s="494"/>
      <c r="D5" s="494"/>
      <c r="E5" s="494"/>
      <c r="F5" s="494"/>
      <c r="G5" s="494"/>
      <c r="H5" s="498"/>
      <c r="I5" s="6"/>
    </row>
    <row r="6" spans="2:9" ht="12.75" customHeight="1" x14ac:dyDescent="0.2">
      <c r="B6" s="493"/>
      <c r="C6" s="494"/>
      <c r="D6" s="494"/>
      <c r="E6" s="494"/>
      <c r="F6" s="494"/>
      <c r="G6" s="494"/>
      <c r="H6" s="498"/>
      <c r="I6" s="6"/>
    </row>
    <row r="7" spans="2:9" ht="7.5" customHeight="1" x14ac:dyDescent="0.2">
      <c r="B7" s="495"/>
      <c r="C7" s="496"/>
      <c r="D7" s="496"/>
      <c r="E7" s="496"/>
      <c r="F7" s="496"/>
      <c r="G7" s="496"/>
      <c r="H7" s="499"/>
      <c r="I7" s="6"/>
    </row>
    <row r="8" spans="2:9" s="7" customFormat="1" ht="24.95" customHeight="1" x14ac:dyDescent="0.2">
      <c r="B8" s="263" t="s">
        <v>0</v>
      </c>
      <c r="C8" s="220" t="s">
        <v>1</v>
      </c>
      <c r="D8" s="220" t="s">
        <v>2</v>
      </c>
      <c r="E8" s="220" t="s">
        <v>9</v>
      </c>
      <c r="F8" s="220" t="s">
        <v>3</v>
      </c>
      <c r="G8" s="220" t="s">
        <v>4</v>
      </c>
      <c r="H8" s="220" t="s">
        <v>5</v>
      </c>
      <c r="I8" s="10"/>
    </row>
    <row r="9" spans="2:9" x14ac:dyDescent="0.2">
      <c r="B9" s="272"/>
      <c r="C9" s="222"/>
      <c r="D9" s="223"/>
      <c r="E9" s="223"/>
      <c r="F9" s="223"/>
      <c r="G9" s="339"/>
      <c r="H9" s="264" t="str">
        <f>IF(D9="","",F9*G9)</f>
        <v/>
      </c>
      <c r="I9" s="16"/>
    </row>
    <row r="10" spans="2:9" ht="25.5" x14ac:dyDescent="0.2">
      <c r="B10" s="226" t="s">
        <v>331</v>
      </c>
      <c r="C10" s="227" t="s">
        <v>332</v>
      </c>
      <c r="D10" s="228"/>
      <c r="E10" s="228"/>
      <c r="F10" s="228"/>
      <c r="G10" s="265"/>
      <c r="H10" s="264" t="str">
        <f t="shared" ref="H10:H30" si="0">IF(D10="","",F10*G10)</f>
        <v/>
      </c>
      <c r="I10" s="32"/>
    </row>
    <row r="11" spans="2:9" x14ac:dyDescent="0.2">
      <c r="B11" s="221"/>
      <c r="C11" s="222"/>
      <c r="D11" s="228"/>
      <c r="E11" s="228"/>
      <c r="F11" s="228"/>
      <c r="G11" s="265"/>
      <c r="H11" s="264" t="str">
        <f t="shared" si="0"/>
        <v/>
      </c>
      <c r="I11" s="32"/>
    </row>
    <row r="12" spans="2:9" x14ac:dyDescent="0.2">
      <c r="B12" s="226"/>
      <c r="C12" s="222"/>
      <c r="D12" s="228"/>
      <c r="E12" s="228"/>
      <c r="F12" s="228"/>
      <c r="G12" s="265"/>
      <c r="H12" s="264" t="str">
        <f t="shared" si="0"/>
        <v/>
      </c>
      <c r="I12" s="32"/>
    </row>
    <row r="13" spans="2:9" x14ac:dyDescent="0.2">
      <c r="B13" s="221" t="s">
        <v>333</v>
      </c>
      <c r="C13" s="222" t="s">
        <v>334</v>
      </c>
      <c r="D13" s="228"/>
      <c r="E13" s="228"/>
      <c r="F13" s="187"/>
      <c r="G13" s="340"/>
      <c r="H13" s="264" t="str">
        <f t="shared" si="0"/>
        <v/>
      </c>
      <c r="I13" s="33"/>
    </row>
    <row r="14" spans="2:9" x14ac:dyDescent="0.2">
      <c r="B14" s="226"/>
      <c r="C14" s="222"/>
      <c r="D14" s="228"/>
      <c r="E14" s="228"/>
      <c r="F14" s="187"/>
      <c r="G14" s="340"/>
      <c r="H14" s="264" t="str">
        <f t="shared" si="0"/>
        <v/>
      </c>
      <c r="I14" s="33"/>
    </row>
    <row r="15" spans="2:9" x14ac:dyDescent="0.2">
      <c r="B15" s="221" t="s">
        <v>340</v>
      </c>
      <c r="C15" s="222" t="s">
        <v>336</v>
      </c>
      <c r="D15" s="228"/>
      <c r="E15" s="228"/>
      <c r="F15" s="187"/>
      <c r="G15" s="341"/>
      <c r="H15" s="264" t="str">
        <f t="shared" si="0"/>
        <v/>
      </c>
      <c r="I15" s="32"/>
    </row>
    <row r="16" spans="2:9" x14ac:dyDescent="0.2">
      <c r="B16" s="221"/>
      <c r="C16" s="222"/>
      <c r="D16" s="228"/>
      <c r="E16" s="228"/>
      <c r="F16" s="228"/>
      <c r="G16" s="265"/>
      <c r="H16" s="264" t="str">
        <f t="shared" si="0"/>
        <v/>
      </c>
      <c r="I16" s="32"/>
    </row>
    <row r="17" spans="2:9" x14ac:dyDescent="0.2">
      <c r="B17" s="221" t="s">
        <v>54</v>
      </c>
      <c r="C17" s="222" t="s">
        <v>858</v>
      </c>
      <c r="D17" s="228" t="s">
        <v>674</v>
      </c>
      <c r="E17" s="228"/>
      <c r="F17" s="228">
        <v>1</v>
      </c>
      <c r="G17" s="265">
        <v>60000</v>
      </c>
      <c r="H17" s="264">
        <f t="shared" si="0"/>
        <v>60000</v>
      </c>
      <c r="I17" s="32"/>
    </row>
    <row r="18" spans="2:9" x14ac:dyDescent="0.2">
      <c r="B18" s="221"/>
      <c r="C18" s="222"/>
      <c r="D18" s="228"/>
      <c r="E18" s="228"/>
      <c r="F18" s="228"/>
      <c r="G18" s="238"/>
      <c r="H18" s="264" t="str">
        <f t="shared" si="0"/>
        <v/>
      </c>
      <c r="I18" s="32"/>
    </row>
    <row r="19" spans="2:9" ht="25.5" x14ac:dyDescent="0.2">
      <c r="B19" s="221" t="s">
        <v>202</v>
      </c>
      <c r="C19" s="222" t="s">
        <v>337</v>
      </c>
      <c r="D19" s="228" t="s">
        <v>39</v>
      </c>
      <c r="E19" s="228"/>
      <c r="F19" s="234">
        <f>H17</f>
        <v>60000</v>
      </c>
      <c r="G19" s="449"/>
      <c r="H19" s="264">
        <f>H17*G19</f>
        <v>0</v>
      </c>
      <c r="I19" s="32"/>
    </row>
    <row r="20" spans="2:9" x14ac:dyDescent="0.2">
      <c r="B20" s="221"/>
      <c r="C20" s="222"/>
      <c r="D20" s="228"/>
      <c r="E20" s="228"/>
      <c r="F20" s="228"/>
      <c r="G20" s="238"/>
      <c r="H20" s="264" t="str">
        <f t="shared" si="0"/>
        <v/>
      </c>
      <c r="I20" s="32"/>
    </row>
    <row r="21" spans="2:9" x14ac:dyDescent="0.2">
      <c r="B21" s="221" t="s">
        <v>341</v>
      </c>
      <c r="C21" s="222" t="s">
        <v>338</v>
      </c>
      <c r="D21" s="228"/>
      <c r="E21" s="228"/>
      <c r="F21" s="228"/>
      <c r="G21" s="238"/>
      <c r="H21" s="264" t="str">
        <f t="shared" si="0"/>
        <v/>
      </c>
      <c r="I21" s="32"/>
    </row>
    <row r="22" spans="2:9" x14ac:dyDescent="0.2">
      <c r="B22" s="221"/>
      <c r="C22" s="222"/>
      <c r="D22" s="228"/>
      <c r="E22" s="228"/>
      <c r="F22" s="228"/>
      <c r="G22" s="238"/>
      <c r="H22" s="264" t="str">
        <f t="shared" si="0"/>
        <v/>
      </c>
      <c r="I22" s="32"/>
    </row>
    <row r="23" spans="2:9" x14ac:dyDescent="0.2">
      <c r="B23" s="221" t="s">
        <v>342</v>
      </c>
      <c r="C23" s="222" t="s">
        <v>339</v>
      </c>
      <c r="D23" s="228" t="s">
        <v>49</v>
      </c>
      <c r="E23" s="228"/>
      <c r="F23" s="228">
        <v>1</v>
      </c>
      <c r="G23" s="238"/>
      <c r="H23" s="264">
        <f t="shared" si="0"/>
        <v>0</v>
      </c>
      <c r="I23" s="32"/>
    </row>
    <row r="24" spans="2:9" x14ac:dyDescent="0.2">
      <c r="B24" s="221"/>
      <c r="C24" s="222"/>
      <c r="D24" s="228"/>
      <c r="E24" s="228"/>
      <c r="F24" s="228"/>
      <c r="G24" s="238"/>
      <c r="H24" s="264"/>
      <c r="I24" s="32"/>
    </row>
    <row r="25" spans="2:9" x14ac:dyDescent="0.2">
      <c r="B25" s="221" t="s">
        <v>860</v>
      </c>
      <c r="C25" s="222" t="s">
        <v>859</v>
      </c>
      <c r="D25" s="228" t="s">
        <v>49</v>
      </c>
      <c r="E25" s="228"/>
      <c r="F25" s="228">
        <v>1</v>
      </c>
      <c r="G25" s="238"/>
      <c r="H25" s="264">
        <f t="shared" si="0"/>
        <v>0</v>
      </c>
      <c r="I25" s="32"/>
    </row>
    <row r="26" spans="2:9" x14ac:dyDescent="0.2">
      <c r="B26" s="221"/>
      <c r="C26" s="222"/>
      <c r="D26" s="228"/>
      <c r="E26" s="228"/>
      <c r="F26" s="228"/>
      <c r="G26" s="238"/>
      <c r="H26" s="264"/>
      <c r="I26" s="32"/>
    </row>
    <row r="27" spans="2:9" x14ac:dyDescent="0.2">
      <c r="B27" s="221" t="s">
        <v>861</v>
      </c>
      <c r="C27" s="222" t="s">
        <v>862</v>
      </c>
      <c r="D27" s="228" t="s">
        <v>49</v>
      </c>
      <c r="E27" s="228"/>
      <c r="F27" s="228">
        <v>2</v>
      </c>
      <c r="G27" s="238"/>
      <c r="H27" s="264">
        <f t="shared" si="0"/>
        <v>0</v>
      </c>
      <c r="I27" s="32"/>
    </row>
    <row r="28" spans="2:9" x14ac:dyDescent="0.2">
      <c r="B28" s="221"/>
      <c r="C28" s="222"/>
      <c r="D28" s="228"/>
      <c r="E28" s="228"/>
      <c r="F28" s="228"/>
      <c r="G28" s="238"/>
      <c r="H28" s="264"/>
      <c r="I28" s="32"/>
    </row>
    <row r="29" spans="2:9" x14ac:dyDescent="0.2">
      <c r="B29" s="221" t="s">
        <v>864</v>
      </c>
      <c r="C29" s="222" t="s">
        <v>863</v>
      </c>
      <c r="D29" s="228" t="s">
        <v>49</v>
      </c>
      <c r="E29" s="228"/>
      <c r="F29" s="228">
        <v>2</v>
      </c>
      <c r="G29" s="238"/>
      <c r="H29" s="264">
        <f t="shared" si="0"/>
        <v>0</v>
      </c>
      <c r="I29" s="32"/>
    </row>
    <row r="30" spans="2:9" x14ac:dyDescent="0.2">
      <c r="B30" s="221"/>
      <c r="C30" s="222"/>
      <c r="D30" s="228"/>
      <c r="E30" s="228"/>
      <c r="F30" s="228"/>
      <c r="G30" s="238"/>
      <c r="H30" s="264" t="str">
        <f t="shared" si="0"/>
        <v/>
      </c>
      <c r="I30" s="32"/>
    </row>
    <row r="31" spans="2:9" ht="67.900000000000006" customHeight="1" x14ac:dyDescent="0.2">
      <c r="B31" s="221"/>
      <c r="C31" s="222"/>
      <c r="D31" s="228"/>
      <c r="E31" s="228"/>
      <c r="F31" s="228"/>
      <c r="G31" s="238"/>
      <c r="H31" s="264"/>
      <c r="I31" s="32"/>
    </row>
    <row r="32" spans="2:9" x14ac:dyDescent="0.2">
      <c r="B32" s="221"/>
      <c r="C32" s="222"/>
      <c r="D32" s="228"/>
      <c r="E32" s="228"/>
      <c r="F32" s="228"/>
      <c r="G32" s="238"/>
      <c r="H32" s="264"/>
      <c r="I32" s="32"/>
    </row>
    <row r="33" spans="2:9" x14ac:dyDescent="0.2">
      <c r="B33" s="221"/>
      <c r="C33" s="222"/>
      <c r="D33" s="228"/>
      <c r="E33" s="228"/>
      <c r="F33" s="228"/>
      <c r="G33" s="238"/>
      <c r="H33" s="264"/>
      <c r="I33" s="32"/>
    </row>
    <row r="34" spans="2:9" x14ac:dyDescent="0.2">
      <c r="B34" s="221"/>
      <c r="C34" s="222"/>
      <c r="D34" s="228"/>
      <c r="E34" s="228"/>
      <c r="F34" s="228"/>
      <c r="G34" s="238"/>
      <c r="H34" s="264"/>
      <c r="I34" s="32"/>
    </row>
    <row r="35" spans="2:9" ht="9" customHeight="1" x14ac:dyDescent="0.2">
      <c r="B35" s="221"/>
      <c r="C35" s="222"/>
      <c r="D35" s="228"/>
      <c r="E35" s="228"/>
      <c r="F35" s="228"/>
      <c r="G35" s="238"/>
      <c r="H35" s="264"/>
      <c r="I35" s="32"/>
    </row>
    <row r="36" spans="2:9" x14ac:dyDescent="0.2">
      <c r="B36" s="221"/>
      <c r="C36" s="222"/>
      <c r="D36" s="228"/>
      <c r="E36" s="228"/>
      <c r="F36" s="228"/>
      <c r="G36" s="238"/>
      <c r="H36" s="264"/>
      <c r="I36" s="32"/>
    </row>
    <row r="37" spans="2:9" x14ac:dyDescent="0.2">
      <c r="B37" s="221"/>
      <c r="C37" s="222"/>
      <c r="D37" s="228"/>
      <c r="E37" s="228"/>
      <c r="F37" s="228"/>
      <c r="G37" s="238"/>
      <c r="H37" s="264"/>
      <c r="I37" s="32"/>
    </row>
    <row r="38" spans="2:9" x14ac:dyDescent="0.2">
      <c r="B38" s="221"/>
      <c r="C38" s="222"/>
      <c r="D38" s="228"/>
      <c r="E38" s="228"/>
      <c r="F38" s="228"/>
      <c r="G38" s="238"/>
      <c r="H38" s="264"/>
      <c r="I38" s="32"/>
    </row>
    <row r="39" spans="2:9" x14ac:dyDescent="0.2">
      <c r="B39" s="221"/>
      <c r="C39" s="222"/>
      <c r="D39" s="228"/>
      <c r="E39" s="228"/>
      <c r="F39" s="228"/>
      <c r="G39" s="238"/>
      <c r="H39" s="264"/>
      <c r="I39" s="32"/>
    </row>
    <row r="40" spans="2:9" x14ac:dyDescent="0.2">
      <c r="B40" s="221"/>
      <c r="C40" s="222"/>
      <c r="D40" s="228"/>
      <c r="E40" s="228"/>
      <c r="F40" s="228"/>
      <c r="G40" s="238"/>
      <c r="H40" s="264"/>
      <c r="I40" s="32"/>
    </row>
    <row r="41" spans="2:9" x14ac:dyDescent="0.2">
      <c r="B41" s="221"/>
      <c r="C41" s="222"/>
      <c r="D41" s="228"/>
      <c r="E41" s="228"/>
      <c r="F41" s="228"/>
      <c r="G41" s="238"/>
      <c r="H41" s="264"/>
      <c r="I41" s="32"/>
    </row>
    <row r="42" spans="2:9" x14ac:dyDescent="0.2">
      <c r="B42" s="221"/>
      <c r="C42" s="222"/>
      <c r="D42" s="228"/>
      <c r="E42" s="228"/>
      <c r="F42" s="228"/>
      <c r="G42" s="238"/>
      <c r="H42" s="264"/>
      <c r="I42" s="32"/>
    </row>
    <row r="43" spans="2:9" x14ac:dyDescent="0.2">
      <c r="B43" s="221"/>
      <c r="C43" s="222"/>
      <c r="D43" s="228"/>
      <c r="E43" s="228"/>
      <c r="F43" s="228"/>
      <c r="G43" s="238"/>
      <c r="H43" s="264"/>
      <c r="I43" s="32"/>
    </row>
    <row r="44" spans="2:9" x14ac:dyDescent="0.2">
      <c r="B44" s="221"/>
      <c r="C44" s="222"/>
      <c r="D44" s="228"/>
      <c r="E44" s="228"/>
      <c r="F44" s="228"/>
      <c r="G44" s="238"/>
      <c r="H44" s="264"/>
      <c r="I44" s="32"/>
    </row>
    <row r="45" spans="2:9" x14ac:dyDescent="0.2">
      <c r="B45" s="221"/>
      <c r="C45" s="222"/>
      <c r="D45" s="228"/>
      <c r="E45" s="228"/>
      <c r="F45" s="228"/>
      <c r="G45" s="238"/>
      <c r="H45" s="264"/>
      <c r="I45" s="32"/>
    </row>
    <row r="46" spans="2:9" x14ac:dyDescent="0.2">
      <c r="B46" s="221"/>
      <c r="C46" s="222"/>
      <c r="D46" s="228"/>
      <c r="E46" s="228"/>
      <c r="F46" s="228"/>
      <c r="G46" s="238"/>
      <c r="H46" s="264"/>
      <c r="I46" s="32"/>
    </row>
    <row r="47" spans="2:9" x14ac:dyDescent="0.2">
      <c r="B47" s="221"/>
      <c r="C47" s="222"/>
      <c r="D47" s="228"/>
      <c r="E47" s="228"/>
      <c r="F47" s="228"/>
      <c r="G47" s="238"/>
      <c r="H47" s="264"/>
      <c r="I47" s="32"/>
    </row>
    <row r="48" spans="2:9" x14ac:dyDescent="0.2">
      <c r="B48" s="221"/>
      <c r="C48" s="222"/>
      <c r="D48" s="228"/>
      <c r="E48" s="228"/>
      <c r="F48" s="228"/>
      <c r="G48" s="238"/>
      <c r="H48" s="264"/>
      <c r="I48" s="32"/>
    </row>
    <row r="49" spans="2:9" x14ac:dyDescent="0.2">
      <c r="B49" s="221"/>
      <c r="C49" s="222"/>
      <c r="D49" s="228"/>
      <c r="E49" s="228"/>
      <c r="F49" s="228"/>
      <c r="G49" s="238"/>
      <c r="H49" s="264"/>
      <c r="I49" s="32"/>
    </row>
    <row r="50" spans="2:9" x14ac:dyDescent="0.2">
      <c r="B50" s="221"/>
      <c r="C50" s="222"/>
      <c r="D50" s="228"/>
      <c r="E50" s="228"/>
      <c r="F50" s="228"/>
      <c r="G50" s="238"/>
      <c r="H50" s="264"/>
      <c r="I50" s="32"/>
    </row>
    <row r="51" spans="2:9" x14ac:dyDescent="0.2">
      <c r="B51" s="221"/>
      <c r="C51" s="222"/>
      <c r="D51" s="228"/>
      <c r="E51" s="228"/>
      <c r="F51" s="228"/>
      <c r="G51" s="238"/>
      <c r="H51" s="264"/>
      <c r="I51" s="32"/>
    </row>
    <row r="52" spans="2:9" x14ac:dyDescent="0.2">
      <c r="B52" s="221"/>
      <c r="C52" s="222"/>
      <c r="D52" s="228"/>
      <c r="E52" s="228"/>
      <c r="F52" s="228"/>
      <c r="G52" s="238"/>
      <c r="H52" s="264"/>
      <c r="I52" s="32"/>
    </row>
    <row r="53" spans="2:9" x14ac:dyDescent="0.2">
      <c r="B53" s="221"/>
      <c r="C53" s="222"/>
      <c r="D53" s="228"/>
      <c r="E53" s="228"/>
      <c r="F53" s="228"/>
      <c r="G53" s="238"/>
      <c r="H53" s="264"/>
      <c r="I53" s="32"/>
    </row>
    <row r="54" spans="2:9" x14ac:dyDescent="0.2">
      <c r="B54" s="221"/>
      <c r="C54" s="222"/>
      <c r="D54" s="228"/>
      <c r="E54" s="228"/>
      <c r="F54" s="228"/>
      <c r="G54" s="238"/>
      <c r="H54" s="264"/>
      <c r="I54" s="32"/>
    </row>
    <row r="55" spans="2:9" x14ac:dyDescent="0.2">
      <c r="B55" s="221"/>
      <c r="C55" s="222"/>
      <c r="D55" s="228"/>
      <c r="E55" s="228"/>
      <c r="F55" s="228"/>
      <c r="G55" s="238"/>
      <c r="H55" s="264"/>
      <c r="I55" s="32"/>
    </row>
    <row r="56" spans="2:9" x14ac:dyDescent="0.2">
      <c r="B56" s="221"/>
      <c r="C56" s="222"/>
      <c r="D56" s="228"/>
      <c r="E56" s="228"/>
      <c r="F56" s="228"/>
      <c r="G56" s="238"/>
      <c r="H56" s="264"/>
      <c r="I56" s="32"/>
    </row>
    <row r="57" spans="2:9" x14ac:dyDescent="0.2">
      <c r="B57" s="221"/>
      <c r="C57" s="222"/>
      <c r="D57" s="228"/>
      <c r="E57" s="228"/>
      <c r="F57" s="228"/>
      <c r="G57" s="238"/>
      <c r="H57" s="264"/>
      <c r="I57" s="32"/>
    </row>
    <row r="58" spans="2:9" x14ac:dyDescent="0.2">
      <c r="B58" s="221"/>
      <c r="C58" s="222"/>
      <c r="D58" s="228"/>
      <c r="E58" s="228"/>
      <c r="F58" s="228"/>
      <c r="G58" s="238"/>
      <c r="H58" s="264"/>
      <c r="I58" s="32"/>
    </row>
    <row r="59" spans="2:9" x14ac:dyDescent="0.2">
      <c r="B59" s="221"/>
      <c r="C59" s="222"/>
      <c r="D59" s="228"/>
      <c r="E59" s="228"/>
      <c r="F59" s="228"/>
      <c r="G59" s="238"/>
      <c r="H59" s="264"/>
      <c r="I59" s="32"/>
    </row>
    <row r="60" spans="2:9" x14ac:dyDescent="0.2">
      <c r="B60" s="221"/>
      <c r="C60" s="222"/>
      <c r="D60" s="228"/>
      <c r="E60" s="228"/>
      <c r="F60" s="228"/>
      <c r="G60" s="238"/>
      <c r="H60" s="264"/>
      <c r="I60" s="32"/>
    </row>
    <row r="61" spans="2:9" x14ac:dyDescent="0.2">
      <c r="B61" s="221"/>
      <c r="C61" s="222"/>
      <c r="D61" s="228"/>
      <c r="E61" s="228"/>
      <c r="F61" s="228"/>
      <c r="G61" s="238"/>
      <c r="H61" s="264"/>
      <c r="I61" s="32"/>
    </row>
    <row r="62" spans="2:9" x14ac:dyDescent="0.2">
      <c r="B62" s="221"/>
      <c r="C62" s="222"/>
      <c r="D62" s="228"/>
      <c r="E62" s="228"/>
      <c r="F62" s="228"/>
      <c r="G62" s="238"/>
      <c r="H62" s="264"/>
      <c r="I62" s="32"/>
    </row>
    <row r="63" spans="2:9" x14ac:dyDescent="0.2">
      <c r="B63" s="221"/>
      <c r="C63" s="222"/>
      <c r="D63" s="228"/>
      <c r="E63" s="228"/>
      <c r="F63" s="228"/>
      <c r="G63" s="238"/>
      <c r="H63" s="264"/>
      <c r="I63" s="32"/>
    </row>
    <row r="64" spans="2:9" x14ac:dyDescent="0.2">
      <c r="B64" s="221"/>
      <c r="C64" s="222"/>
      <c r="D64" s="228"/>
      <c r="E64" s="228"/>
      <c r="F64" s="228"/>
      <c r="G64" s="238"/>
      <c r="H64" s="264"/>
      <c r="I64" s="32"/>
    </row>
    <row r="65" spans="2:9" x14ac:dyDescent="0.2">
      <c r="B65" s="221"/>
      <c r="C65" s="222"/>
      <c r="D65" s="228"/>
      <c r="E65" s="228"/>
      <c r="F65" s="228"/>
      <c r="G65" s="266"/>
      <c r="H65" s="264"/>
      <c r="I65" s="32"/>
    </row>
    <row r="66" spans="2:9" x14ac:dyDescent="0.2">
      <c r="B66" s="221"/>
      <c r="C66" s="222"/>
      <c r="D66" s="228"/>
      <c r="E66" s="228"/>
      <c r="F66" s="228"/>
      <c r="G66" s="266"/>
      <c r="H66" s="264"/>
      <c r="I66" s="32"/>
    </row>
    <row r="67" spans="2:9" s="22" customFormat="1" ht="19.5" customHeight="1" x14ac:dyDescent="0.2">
      <c r="B67" s="285" t="str">
        <f>$B$10</f>
        <v>C20.1</v>
      </c>
      <c r="C67" s="240" t="s">
        <v>655</v>
      </c>
      <c r="D67" s="241"/>
      <c r="E67" s="241"/>
      <c r="F67" s="242"/>
      <c r="G67" s="241"/>
      <c r="H67" s="243">
        <f>SUM(H9:H66)</f>
        <v>60000</v>
      </c>
      <c r="I67" s="26"/>
    </row>
  </sheetData>
  <mergeCells count="4">
    <mergeCell ref="F1:H1"/>
    <mergeCell ref="B5:G7"/>
    <mergeCell ref="H4:H7"/>
    <mergeCell ref="B4:G4"/>
  </mergeCells>
  <phoneticPr fontId="13" type="noConversion"/>
  <pageMargins left="0.43307086614173229" right="0.31496062992125984" top="0.43307086614173229" bottom="0.62992125984251968" header="0.35433070866141736" footer="0.31496062992125984"/>
  <pageSetup paperSize="9" scale="75" firstPageNumber="31" fitToHeight="0" orientation="portrait" cellComments="asDisplayed" useFirstPageNumber="1" r:id="rId1"/>
  <headerFooter>
    <oddHeader xml:space="preserve">&amp;R&amp;"Arial,Bold Italic"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5F7B1-1D91-4061-8AC7-D7FA0EF44959}">
  <sheetPr>
    <tabColor rgb="FF00B050"/>
  </sheetPr>
  <dimension ref="B1:O71"/>
  <sheetViews>
    <sheetView view="pageBreakPreview" zoomScaleNormal="100" zoomScaleSheetLayoutView="100" zoomScalePageLayoutView="150" workbookViewId="0">
      <selection activeCell="G12" sqref="G12:H12"/>
    </sheetView>
  </sheetViews>
  <sheetFormatPr defaultColWidth="8.85546875" defaultRowHeight="12.75" x14ac:dyDescent="0.2"/>
  <cols>
    <col min="1" max="1" width="0.85546875" style="70" customWidth="1"/>
    <col min="2" max="2" width="11.7109375" style="112" customWidth="1"/>
    <col min="3" max="3" width="45.7109375" style="63" customWidth="1"/>
    <col min="4" max="4" width="13.7109375" style="63" customWidth="1"/>
    <col min="5" max="5" width="5.7109375" style="91" customWidth="1"/>
    <col min="6" max="7" width="15.7109375" style="70" customWidth="1"/>
    <col min="8" max="8" width="15.7109375" style="92" customWidth="1"/>
    <col min="9" max="9" width="0.85546875" style="70" customWidth="1"/>
    <col min="10" max="10" width="8.85546875" style="70"/>
    <col min="11" max="11" width="15.42578125" style="70" customWidth="1"/>
    <col min="12" max="12" width="12.5703125" style="70" customWidth="1"/>
    <col min="13" max="13" width="9.42578125" style="70" customWidth="1"/>
    <col min="14" max="16384" width="8.85546875" style="70"/>
  </cols>
  <sheetData>
    <row r="1" spans="2:15" x14ac:dyDescent="0.2">
      <c r="B1" s="108" t="str">
        <f>Client1</f>
        <v>Province of KwaZulu-Natal</v>
      </c>
      <c r="C1" s="75"/>
      <c r="D1" s="211"/>
      <c r="E1" s="211"/>
      <c r="F1" s="543" t="str">
        <f>"Contract No. "&amp;ContractNo</f>
        <v>Contract No. ZNB1250/00000/00/PMC/INF/21/T</v>
      </c>
      <c r="G1" s="543"/>
      <c r="H1" s="543"/>
    </row>
    <row r="2" spans="2:15" s="58" customFormat="1" ht="18" customHeight="1" x14ac:dyDescent="0.2">
      <c r="B2" s="109" t="str">
        <f>Client2</f>
        <v>Department of Transport</v>
      </c>
      <c r="C2" s="75"/>
      <c r="D2" s="211"/>
      <c r="E2" s="211"/>
      <c r="F2" s="53"/>
      <c r="G2" s="54"/>
      <c r="H2" s="73"/>
      <c r="L2" s="126"/>
    </row>
    <row r="3" spans="2:15" s="58" customFormat="1" ht="16.5" customHeight="1" x14ac:dyDescent="0.2">
      <c r="B3" s="110"/>
      <c r="C3" s="78"/>
      <c r="D3" s="168"/>
      <c r="E3" s="168"/>
      <c r="F3" s="207"/>
      <c r="G3" s="56"/>
      <c r="H3" s="74"/>
      <c r="J3" s="59"/>
      <c r="K3" s="59"/>
      <c r="L3" s="126"/>
    </row>
    <row r="4" spans="2:15" s="58" customFormat="1" ht="7.5" customHeight="1" x14ac:dyDescent="0.2">
      <c r="B4" s="516" t="str">
        <f>ContractDescription</f>
        <v>UPGRADE TO KWAMAGODA (NKUKHU) RIVER BRIDGE 2002 OVER KWAMAGODA RIVER ON DISTRTICT ROAD D59 KM 0.108 IN THE PITERMARITZBURG REGION</v>
      </c>
      <c r="C4" s="517"/>
      <c r="D4" s="517"/>
      <c r="E4" s="517"/>
      <c r="F4" s="517"/>
      <c r="G4" s="517"/>
      <c r="H4" s="544"/>
      <c r="J4" s="59"/>
      <c r="K4" s="59"/>
      <c r="L4" s="126"/>
    </row>
    <row r="5" spans="2:15" ht="12.75" customHeight="1" x14ac:dyDescent="0.2">
      <c r="B5" s="516"/>
      <c r="C5" s="517"/>
      <c r="D5" s="517"/>
      <c r="E5" s="517"/>
      <c r="F5" s="517"/>
      <c r="G5" s="517"/>
      <c r="H5" s="544"/>
    </row>
    <row r="6" spans="2:15" ht="7.5" customHeight="1" x14ac:dyDescent="0.2">
      <c r="B6" s="518"/>
      <c r="C6" s="519"/>
      <c r="D6" s="519"/>
      <c r="E6" s="519"/>
      <c r="F6" s="519"/>
      <c r="G6" s="519"/>
      <c r="H6" s="545"/>
    </row>
    <row r="7" spans="2:15" ht="25.5" customHeight="1" x14ac:dyDescent="0.2">
      <c r="B7" s="546" t="s">
        <v>669</v>
      </c>
      <c r="C7" s="547"/>
      <c r="D7" s="547"/>
      <c r="E7" s="547"/>
      <c r="F7" s="547"/>
      <c r="G7" s="547"/>
      <c r="H7" s="548"/>
    </row>
    <row r="8" spans="2:15" x14ac:dyDescent="0.2">
      <c r="B8" s="111" t="s">
        <v>670</v>
      </c>
      <c r="C8" s="549" t="s">
        <v>1</v>
      </c>
      <c r="D8" s="550"/>
      <c r="E8" s="551"/>
      <c r="F8" s="9" t="s">
        <v>647</v>
      </c>
      <c r="G8" s="550" t="s">
        <v>5</v>
      </c>
      <c r="H8" s="551"/>
      <c r="O8" s="92"/>
    </row>
    <row r="9" spans="2:15" x14ac:dyDescent="0.2">
      <c r="B9" s="106" t="str">
        <f>'C1.2'!B10</f>
        <v>C1.2</v>
      </c>
      <c r="C9" s="558" t="str">
        <f>'C1.2'!C10</f>
        <v>GENERAL REQUIREMENTS AND PAYMENT</v>
      </c>
      <c r="D9" s="559"/>
      <c r="E9" s="560"/>
      <c r="F9" s="67"/>
      <c r="G9" s="561">
        <f>'C1.2'!H117</f>
        <v>219500</v>
      </c>
      <c r="H9" s="562"/>
      <c r="O9" s="92"/>
    </row>
    <row r="10" spans="2:15" ht="12.75" customHeight="1" x14ac:dyDescent="0.2">
      <c r="B10" s="106" t="str">
        <f>'C1.3'!B10</f>
        <v>C1.3</v>
      </c>
      <c r="C10" s="553" t="str">
        <f>'C1.3'!C10</f>
        <v>CONTRACTOR'S SITE ESTABLISHMENT AND GENERAL OBLIGATIONS</v>
      </c>
      <c r="D10" s="554">
        <f>'C1.3'!D10</f>
        <v>0</v>
      </c>
      <c r="E10" s="555">
        <f>'C1.3'!E10</f>
        <v>0</v>
      </c>
      <c r="F10" s="67"/>
      <c r="G10" s="556">
        <f>'C1.3'!H77</f>
        <v>0</v>
      </c>
      <c r="H10" s="557"/>
    </row>
    <row r="11" spans="2:15" ht="12.75" customHeight="1" x14ac:dyDescent="0.2">
      <c r="B11" s="106" t="str">
        <f>'C1.4'!B10</f>
        <v>C1.4</v>
      </c>
      <c r="C11" s="553" t="str">
        <f>'C1.4'!C10</f>
        <v>FACILITIES FOR THE ENGINEER</v>
      </c>
      <c r="D11" s="554">
        <f>'C1.4'!D10</f>
        <v>0</v>
      </c>
      <c r="E11" s="555">
        <f>'C1.4'!E10</f>
        <v>0</v>
      </c>
      <c r="F11" s="67"/>
      <c r="G11" s="556">
        <f>'C1.4'!H170</f>
        <v>30000</v>
      </c>
      <c r="H11" s="557"/>
    </row>
    <row r="12" spans="2:15" ht="12.75" customHeight="1" x14ac:dyDescent="0.2">
      <c r="B12" s="106" t="str">
        <f>'C1.5'!B10</f>
        <v>C1.5</v>
      </c>
      <c r="C12" s="553" t="str">
        <f>'C1.5'!C10</f>
        <v>ACCOMMODATION OF TRAFFIC</v>
      </c>
      <c r="D12" s="554">
        <f>'C1.5'!D10</f>
        <v>0</v>
      </c>
      <c r="E12" s="555">
        <f>'C1.5'!E10</f>
        <v>0</v>
      </c>
      <c r="F12" s="67"/>
      <c r="G12" s="556">
        <f>'C1.5'!H66</f>
        <v>35000</v>
      </c>
      <c r="H12" s="557"/>
    </row>
    <row r="13" spans="2:15" ht="25.5" x14ac:dyDescent="0.2">
      <c r="B13" s="65" t="str">
        <f>'C20.1'!B10</f>
        <v>C20.1</v>
      </c>
      <c r="C13" s="212" t="str">
        <f>'C20.1'!C10</f>
        <v>TESTING MATERIALS AND JUDGEMENT OF WORKMANSHIP</v>
      </c>
      <c r="D13" s="213"/>
      <c r="E13" s="214"/>
      <c r="F13" s="67"/>
      <c r="G13" s="556">
        <f>'C20.1'!H67</f>
        <v>60000</v>
      </c>
      <c r="H13" s="557"/>
    </row>
    <row r="14" spans="2:15" x14ac:dyDescent="0.2">
      <c r="B14" s="65"/>
      <c r="C14" s="212"/>
      <c r="D14" s="213"/>
      <c r="E14" s="214"/>
      <c r="F14" s="67"/>
      <c r="G14" s="556"/>
      <c r="H14" s="557"/>
    </row>
    <row r="15" spans="2:15" x14ac:dyDescent="0.2">
      <c r="B15" s="65"/>
      <c r="C15" s="212"/>
      <c r="D15" s="213"/>
      <c r="E15" s="214"/>
      <c r="F15" s="67"/>
      <c r="G15" s="556"/>
      <c r="H15" s="557"/>
    </row>
    <row r="16" spans="2:15" x14ac:dyDescent="0.2">
      <c r="B16" s="65"/>
      <c r="C16" s="212"/>
      <c r="D16" s="213"/>
      <c r="E16" s="214"/>
      <c r="F16" s="67"/>
      <c r="G16" s="552"/>
      <c r="H16" s="512"/>
    </row>
    <row r="17" spans="2:8" x14ac:dyDescent="0.2">
      <c r="B17" s="65"/>
      <c r="C17" s="381"/>
      <c r="D17" s="382"/>
      <c r="E17" s="383"/>
      <c r="F17" s="67"/>
      <c r="G17" s="384"/>
      <c r="H17" s="380"/>
    </row>
    <row r="18" spans="2:8" x14ac:dyDescent="0.2">
      <c r="B18" s="65"/>
      <c r="C18" s="381"/>
      <c r="D18" s="382"/>
      <c r="E18" s="383"/>
      <c r="F18" s="67"/>
      <c r="G18" s="384"/>
      <c r="H18" s="380"/>
    </row>
    <row r="19" spans="2:8" x14ac:dyDescent="0.2">
      <c r="B19" s="65"/>
      <c r="C19" s="381"/>
      <c r="D19" s="382"/>
      <c r="E19" s="383"/>
      <c r="F19" s="67"/>
      <c r="G19" s="384"/>
      <c r="H19" s="380"/>
    </row>
    <row r="20" spans="2:8" x14ac:dyDescent="0.2">
      <c r="B20" s="65"/>
      <c r="C20" s="381"/>
      <c r="D20" s="382"/>
      <c r="E20" s="383"/>
      <c r="F20" s="67"/>
      <c r="G20" s="384"/>
      <c r="H20" s="380"/>
    </row>
    <row r="21" spans="2:8" x14ac:dyDescent="0.2">
      <c r="B21" s="65"/>
      <c r="C21" s="381"/>
      <c r="D21" s="382"/>
      <c r="E21" s="383"/>
      <c r="F21" s="67"/>
      <c r="G21" s="384"/>
      <c r="H21" s="380"/>
    </row>
    <row r="22" spans="2:8" x14ac:dyDescent="0.2">
      <c r="B22" s="65"/>
      <c r="C22" s="381"/>
      <c r="D22" s="382"/>
      <c r="E22" s="383"/>
      <c r="F22" s="67"/>
      <c r="G22" s="384"/>
      <c r="H22" s="380"/>
    </row>
    <row r="23" spans="2:8" x14ac:dyDescent="0.2">
      <c r="B23" s="65"/>
      <c r="C23" s="381"/>
      <c r="D23" s="382"/>
      <c r="E23" s="383"/>
      <c r="F23" s="67"/>
      <c r="G23" s="384"/>
      <c r="H23" s="380"/>
    </row>
    <row r="24" spans="2:8" x14ac:dyDescent="0.2">
      <c r="B24" s="65"/>
      <c r="C24" s="381"/>
      <c r="D24" s="382"/>
      <c r="E24" s="383"/>
      <c r="F24" s="67"/>
      <c r="G24" s="384"/>
      <c r="H24" s="380"/>
    </row>
    <row r="25" spans="2:8" x14ac:dyDescent="0.2">
      <c r="B25" s="65"/>
      <c r="C25" s="381"/>
      <c r="D25" s="382"/>
      <c r="E25" s="383"/>
      <c r="F25" s="67"/>
      <c r="G25" s="384"/>
      <c r="H25" s="380"/>
    </row>
    <row r="26" spans="2:8" x14ac:dyDescent="0.2">
      <c r="B26" s="65"/>
      <c r="C26" s="381"/>
      <c r="D26" s="382"/>
      <c r="E26" s="383"/>
      <c r="F26" s="67"/>
      <c r="G26" s="384"/>
      <c r="H26" s="380"/>
    </row>
    <row r="27" spans="2:8" x14ac:dyDescent="0.2">
      <c r="B27" s="65"/>
      <c r="C27" s="381"/>
      <c r="D27" s="382"/>
      <c r="E27" s="383"/>
      <c r="F27" s="67"/>
      <c r="G27" s="384"/>
      <c r="H27" s="380"/>
    </row>
    <row r="28" spans="2:8" x14ac:dyDescent="0.2">
      <c r="B28" s="65"/>
      <c r="C28" s="381"/>
      <c r="D28" s="382"/>
      <c r="E28" s="383"/>
      <c r="F28" s="67"/>
      <c r="G28" s="384"/>
      <c r="H28" s="380"/>
    </row>
    <row r="29" spans="2:8" x14ac:dyDescent="0.2">
      <c r="B29" s="65"/>
      <c r="C29" s="381"/>
      <c r="D29" s="382"/>
      <c r="E29" s="383"/>
      <c r="F29" s="67"/>
      <c r="G29" s="384"/>
      <c r="H29" s="380"/>
    </row>
    <row r="30" spans="2:8" x14ac:dyDescent="0.2">
      <c r="B30" s="65"/>
      <c r="C30" s="381"/>
      <c r="D30" s="382"/>
      <c r="E30" s="383"/>
      <c r="F30" s="67"/>
      <c r="G30" s="384"/>
      <c r="H30" s="380"/>
    </row>
    <row r="31" spans="2:8" x14ac:dyDescent="0.2">
      <c r="B31" s="65"/>
      <c r="C31" s="381"/>
      <c r="D31" s="382"/>
      <c r="E31" s="383"/>
      <c r="F31" s="67"/>
      <c r="G31" s="384"/>
      <c r="H31" s="380"/>
    </row>
    <row r="32" spans="2:8" x14ac:dyDescent="0.2">
      <c r="B32" s="65"/>
      <c r="C32" s="381"/>
      <c r="D32" s="382"/>
      <c r="E32" s="383"/>
      <c r="F32" s="67"/>
      <c r="G32" s="384"/>
      <c r="H32" s="380"/>
    </row>
    <row r="33" spans="2:8" x14ac:dyDescent="0.2">
      <c r="B33" s="65"/>
      <c r="C33" s="381"/>
      <c r="D33" s="382"/>
      <c r="E33" s="383"/>
      <c r="F33" s="67"/>
      <c r="G33" s="384"/>
      <c r="H33" s="380"/>
    </row>
    <row r="34" spans="2:8" x14ac:dyDescent="0.2">
      <c r="B34" s="65"/>
      <c r="C34" s="381"/>
      <c r="D34" s="382"/>
      <c r="E34" s="383"/>
      <c r="F34" s="67"/>
      <c r="G34" s="384"/>
      <c r="H34" s="380"/>
    </row>
    <row r="35" spans="2:8" x14ac:dyDescent="0.2">
      <c r="B35" s="65"/>
      <c r="C35" s="212"/>
      <c r="D35" s="213"/>
      <c r="E35" s="214"/>
      <c r="F35" s="67"/>
      <c r="G35" s="552"/>
      <c r="H35" s="512"/>
    </row>
    <row r="36" spans="2:8" x14ac:dyDescent="0.2">
      <c r="B36" s="65"/>
      <c r="C36" s="381"/>
      <c r="D36" s="382"/>
      <c r="E36" s="383"/>
      <c r="F36" s="67"/>
      <c r="G36" s="384"/>
      <c r="H36" s="380"/>
    </row>
    <row r="37" spans="2:8" x14ac:dyDescent="0.2">
      <c r="B37" s="65"/>
      <c r="C37" s="381"/>
      <c r="D37" s="382"/>
      <c r="E37" s="383"/>
      <c r="F37" s="67"/>
      <c r="G37" s="384"/>
      <c r="H37" s="380"/>
    </row>
    <row r="38" spans="2:8" x14ac:dyDescent="0.2">
      <c r="B38" s="65"/>
      <c r="C38" s="381"/>
      <c r="D38" s="382"/>
      <c r="E38" s="383"/>
      <c r="F38" s="67"/>
      <c r="G38" s="384"/>
      <c r="H38" s="380"/>
    </row>
    <row r="39" spans="2:8" x14ac:dyDescent="0.2">
      <c r="B39" s="65"/>
      <c r="C39" s="381"/>
      <c r="D39" s="382"/>
      <c r="E39" s="383"/>
      <c r="F39" s="67"/>
      <c r="G39" s="384"/>
      <c r="H39" s="380"/>
    </row>
    <row r="40" spans="2:8" x14ac:dyDescent="0.2">
      <c r="B40" s="65"/>
      <c r="C40" s="381"/>
      <c r="D40" s="382"/>
      <c r="E40" s="383"/>
      <c r="F40" s="67"/>
      <c r="G40" s="384"/>
      <c r="H40" s="380"/>
    </row>
    <row r="41" spans="2:8" x14ac:dyDescent="0.2">
      <c r="B41" s="65"/>
      <c r="C41" s="381"/>
      <c r="D41" s="382"/>
      <c r="E41" s="383"/>
      <c r="F41" s="67"/>
      <c r="G41" s="384"/>
      <c r="H41" s="380"/>
    </row>
    <row r="42" spans="2:8" x14ac:dyDescent="0.2">
      <c r="B42" s="65"/>
      <c r="C42" s="381"/>
      <c r="D42" s="382"/>
      <c r="E42" s="383"/>
      <c r="F42" s="67"/>
      <c r="G42" s="384"/>
      <c r="H42" s="380"/>
    </row>
    <row r="43" spans="2:8" x14ac:dyDescent="0.2">
      <c r="B43" s="65"/>
      <c r="C43" s="381"/>
      <c r="D43" s="382"/>
      <c r="E43" s="383"/>
      <c r="F43" s="67"/>
      <c r="G43" s="384"/>
      <c r="H43" s="380"/>
    </row>
    <row r="44" spans="2:8" x14ac:dyDescent="0.2">
      <c r="B44" s="65"/>
      <c r="C44" s="381"/>
      <c r="D44" s="382"/>
      <c r="E44" s="383"/>
      <c r="F44" s="67"/>
      <c r="G44" s="384"/>
      <c r="H44" s="380"/>
    </row>
    <row r="45" spans="2:8" x14ac:dyDescent="0.2">
      <c r="B45" s="65"/>
      <c r="C45" s="381"/>
      <c r="D45" s="382"/>
      <c r="E45" s="383"/>
      <c r="F45" s="67"/>
      <c r="G45" s="384"/>
      <c r="H45" s="380"/>
    </row>
    <row r="46" spans="2:8" x14ac:dyDescent="0.2">
      <c r="B46" s="65"/>
      <c r="C46" s="381"/>
      <c r="D46" s="382"/>
      <c r="E46" s="383"/>
      <c r="F46" s="67"/>
      <c r="G46" s="384"/>
      <c r="H46" s="380"/>
    </row>
    <row r="47" spans="2:8" x14ac:dyDescent="0.2">
      <c r="B47" s="65"/>
      <c r="C47" s="381"/>
      <c r="D47" s="382"/>
      <c r="E47" s="383"/>
      <c r="F47" s="67"/>
      <c r="G47" s="384"/>
      <c r="H47" s="380"/>
    </row>
    <row r="48" spans="2:8" x14ac:dyDescent="0.2">
      <c r="B48" s="65"/>
      <c r="C48" s="381"/>
      <c r="D48" s="382"/>
      <c r="E48" s="383"/>
      <c r="F48" s="67"/>
      <c r="G48" s="384"/>
      <c r="H48" s="380"/>
    </row>
    <row r="49" spans="2:8" x14ac:dyDescent="0.2">
      <c r="B49" s="65"/>
      <c r="C49" s="381"/>
      <c r="D49" s="382"/>
      <c r="E49" s="383"/>
      <c r="F49" s="67"/>
      <c r="G49" s="384"/>
      <c r="H49" s="380"/>
    </row>
    <row r="50" spans="2:8" x14ac:dyDescent="0.2">
      <c r="B50" s="65"/>
      <c r="C50" s="381"/>
      <c r="D50" s="382"/>
      <c r="E50" s="383"/>
      <c r="F50" s="67"/>
      <c r="G50" s="384"/>
      <c r="H50" s="380"/>
    </row>
    <row r="51" spans="2:8" x14ac:dyDescent="0.2">
      <c r="B51" s="65"/>
      <c r="C51" s="381"/>
      <c r="D51" s="382"/>
      <c r="E51" s="383"/>
      <c r="F51" s="67"/>
      <c r="G51" s="384"/>
      <c r="H51" s="380"/>
    </row>
    <row r="52" spans="2:8" x14ac:dyDescent="0.2">
      <c r="B52" s="65"/>
      <c r="C52" s="212"/>
      <c r="D52" s="213"/>
      <c r="E52" s="214"/>
      <c r="F52" s="67"/>
      <c r="G52" s="552"/>
      <c r="H52" s="512"/>
    </row>
    <row r="53" spans="2:8" x14ac:dyDescent="0.2">
      <c r="B53" s="65"/>
      <c r="C53" s="212"/>
      <c r="D53" s="213"/>
      <c r="E53" s="214"/>
      <c r="F53" s="67"/>
      <c r="G53" s="552"/>
      <c r="H53" s="512"/>
    </row>
    <row r="54" spans="2:8" x14ac:dyDescent="0.2">
      <c r="B54" s="65"/>
      <c r="C54" s="212"/>
      <c r="D54" s="213"/>
      <c r="E54" s="214"/>
      <c r="F54" s="67"/>
      <c r="G54" s="552"/>
      <c r="H54" s="512"/>
    </row>
    <row r="55" spans="2:8" x14ac:dyDescent="0.2">
      <c r="B55" s="65"/>
      <c r="C55" s="212"/>
      <c r="D55" s="213"/>
      <c r="E55" s="214"/>
      <c r="F55" s="67"/>
      <c r="G55" s="552"/>
      <c r="H55" s="512"/>
    </row>
    <row r="56" spans="2:8" x14ac:dyDescent="0.2">
      <c r="B56" s="65"/>
      <c r="C56" s="212"/>
      <c r="D56" s="213"/>
      <c r="E56" s="214"/>
      <c r="F56" s="67"/>
      <c r="G56" s="552"/>
      <c r="H56" s="512"/>
    </row>
    <row r="57" spans="2:8" x14ac:dyDescent="0.2">
      <c r="B57" s="65"/>
      <c r="C57" s="212"/>
      <c r="D57" s="213"/>
      <c r="E57" s="214"/>
      <c r="F57" s="67"/>
      <c r="G57" s="552"/>
      <c r="H57" s="512"/>
    </row>
    <row r="58" spans="2:8" x14ac:dyDescent="0.2">
      <c r="B58" s="65"/>
      <c r="C58" s="212"/>
      <c r="D58" s="213"/>
      <c r="E58" s="214"/>
      <c r="F58" s="67"/>
      <c r="G58" s="552"/>
      <c r="H58" s="512"/>
    </row>
    <row r="59" spans="2:8" x14ac:dyDescent="0.2">
      <c r="B59" s="65"/>
      <c r="C59" s="212"/>
      <c r="D59" s="213"/>
      <c r="E59" s="214"/>
      <c r="F59" s="67"/>
      <c r="G59" s="552"/>
      <c r="H59" s="512"/>
    </row>
    <row r="60" spans="2:8" x14ac:dyDescent="0.2">
      <c r="B60" s="65"/>
      <c r="C60" s="212"/>
      <c r="D60" s="213"/>
      <c r="E60" s="214"/>
      <c r="F60" s="67"/>
      <c r="G60" s="552"/>
      <c r="H60" s="512"/>
    </row>
    <row r="61" spans="2:8" x14ac:dyDescent="0.2">
      <c r="B61" s="65"/>
      <c r="C61" s="212"/>
      <c r="D61" s="213"/>
      <c r="E61" s="214"/>
      <c r="F61" s="67"/>
      <c r="G61" s="552"/>
      <c r="H61" s="512"/>
    </row>
    <row r="62" spans="2:8" x14ac:dyDescent="0.2">
      <c r="B62" s="65"/>
      <c r="C62" s="212"/>
      <c r="D62" s="213"/>
      <c r="E62" s="214"/>
      <c r="F62" s="67"/>
      <c r="G62" s="552"/>
      <c r="H62" s="512"/>
    </row>
    <row r="63" spans="2:8" x14ac:dyDescent="0.2">
      <c r="B63" s="65"/>
      <c r="C63" s="212"/>
      <c r="D63" s="213"/>
      <c r="E63" s="214"/>
      <c r="F63" s="67"/>
      <c r="G63" s="552"/>
      <c r="H63" s="512"/>
    </row>
    <row r="64" spans="2:8" x14ac:dyDescent="0.2">
      <c r="B64" s="65"/>
      <c r="C64" s="212"/>
      <c r="D64" s="213"/>
      <c r="E64" s="214"/>
      <c r="F64" s="67"/>
      <c r="G64" s="552"/>
      <c r="H64" s="512"/>
    </row>
    <row r="65" spans="2:11" x14ac:dyDescent="0.2">
      <c r="B65" s="65"/>
      <c r="C65" s="212"/>
      <c r="D65" s="213"/>
      <c r="E65" s="214"/>
      <c r="F65" s="67"/>
      <c r="G65" s="552"/>
      <c r="H65" s="512"/>
    </row>
    <row r="66" spans="2:11" x14ac:dyDescent="0.2">
      <c r="B66" s="65"/>
      <c r="C66" s="212"/>
      <c r="D66" s="213"/>
      <c r="E66" s="214"/>
      <c r="F66" s="67"/>
      <c r="G66" s="552"/>
      <c r="H66" s="512"/>
    </row>
    <row r="67" spans="2:11" x14ac:dyDescent="0.2">
      <c r="B67" s="65"/>
      <c r="C67" s="212"/>
      <c r="D67" s="213"/>
      <c r="E67" s="214"/>
      <c r="F67" s="67"/>
      <c r="G67" s="552"/>
      <c r="H67" s="512"/>
    </row>
    <row r="68" spans="2:11" x14ac:dyDescent="0.2">
      <c r="B68" s="65"/>
      <c r="C68" s="212"/>
      <c r="D68" s="213"/>
      <c r="E68" s="214"/>
      <c r="F68" s="67"/>
      <c r="G68" s="552"/>
      <c r="H68" s="512"/>
    </row>
    <row r="69" spans="2:11" x14ac:dyDescent="0.2">
      <c r="B69" s="65"/>
      <c r="C69" s="212"/>
      <c r="D69" s="213"/>
      <c r="E69" s="214"/>
      <c r="F69" s="67"/>
      <c r="G69" s="552"/>
      <c r="H69" s="512"/>
    </row>
    <row r="70" spans="2:11" x14ac:dyDescent="0.2">
      <c r="B70" s="65"/>
      <c r="C70" s="212"/>
      <c r="D70" s="213"/>
      <c r="E70" s="214"/>
      <c r="F70" s="67"/>
      <c r="G70" s="552"/>
      <c r="H70" s="512"/>
    </row>
    <row r="71" spans="2:11" s="22" customFormat="1" ht="19.5" customHeight="1" x14ac:dyDescent="0.2">
      <c r="B71" s="563" t="s">
        <v>696</v>
      </c>
      <c r="C71" s="564"/>
      <c r="D71" s="564"/>
      <c r="E71" s="564"/>
      <c r="F71" s="564"/>
      <c r="G71" s="565">
        <f>SUM(G9:H68)</f>
        <v>344500</v>
      </c>
      <c r="H71" s="566"/>
      <c r="I71" s="26"/>
      <c r="K71" s="175">
        <v>10692319</v>
      </c>
    </row>
  </sheetData>
  <mergeCells count="40">
    <mergeCell ref="B71:F71"/>
    <mergeCell ref="G71:H71"/>
    <mergeCell ref="G65:H65"/>
    <mergeCell ref="G66:H66"/>
    <mergeCell ref="G67:H67"/>
    <mergeCell ref="G68:H68"/>
    <mergeCell ref="G69:H69"/>
    <mergeCell ref="G70:H70"/>
    <mergeCell ref="G64:H64"/>
    <mergeCell ref="G53:H53"/>
    <mergeCell ref="G54:H54"/>
    <mergeCell ref="G55:H55"/>
    <mergeCell ref="G56:H56"/>
    <mergeCell ref="G57:H57"/>
    <mergeCell ref="G58:H58"/>
    <mergeCell ref="G59:H59"/>
    <mergeCell ref="G60:H60"/>
    <mergeCell ref="G61:H61"/>
    <mergeCell ref="G62:H62"/>
    <mergeCell ref="G63:H63"/>
    <mergeCell ref="G52:H52"/>
    <mergeCell ref="C12:E12"/>
    <mergeCell ref="G12:H12"/>
    <mergeCell ref="C9:E9"/>
    <mergeCell ref="G9:H9"/>
    <mergeCell ref="C10:E10"/>
    <mergeCell ref="G10:H10"/>
    <mergeCell ref="C11:E11"/>
    <mergeCell ref="G11:H11"/>
    <mergeCell ref="G13:H13"/>
    <mergeCell ref="G14:H14"/>
    <mergeCell ref="G15:H15"/>
    <mergeCell ref="G16:H16"/>
    <mergeCell ref="G35:H35"/>
    <mergeCell ref="F1:H1"/>
    <mergeCell ref="B4:G6"/>
    <mergeCell ref="H4:H6"/>
    <mergeCell ref="B7:H7"/>
    <mergeCell ref="C8:E8"/>
    <mergeCell ref="G8:H8"/>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86FB5-0FB0-4A83-8864-9491EA357A7E}">
  <sheetPr>
    <tabColor rgb="FF00B050"/>
  </sheetPr>
  <dimension ref="B1:I74"/>
  <sheetViews>
    <sheetView view="pageBreakPreview" topLeftCell="A40" zoomScaleNormal="125" zoomScaleSheetLayoutView="100" zoomScalePageLayoutView="125" workbookViewId="0">
      <selection activeCell="G69" sqref="G69"/>
    </sheetView>
  </sheetViews>
  <sheetFormatPr defaultColWidth="6.85546875" defaultRowHeight="12.75" x14ac:dyDescent="0.2"/>
  <cols>
    <col min="1" max="1" width="0.85546875" style="58" customWidth="1"/>
    <col min="2" max="2" width="11.7109375" style="309" customWidth="1"/>
    <col min="3" max="3" width="45.7109375" style="319" customWidth="1"/>
    <col min="4" max="4" width="13.7109375" style="311" customWidth="1"/>
    <col min="5" max="5" width="5.7109375" style="311" hidden="1" customWidth="1"/>
    <col min="6" max="6" width="15.7109375" style="311" customWidth="1"/>
    <col min="7" max="7" width="15.7109375" style="342" customWidth="1"/>
    <col min="8" max="8" width="15.7109375" style="343" customWidth="1"/>
    <col min="9" max="9" width="0.85546875" style="59" customWidth="1"/>
    <col min="10" max="16384" width="6.85546875" style="58"/>
  </cols>
  <sheetData>
    <row r="1" spans="2:9" x14ac:dyDescent="0.2">
      <c r="B1" s="277" t="str">
        <f>Client1</f>
        <v>Province of KwaZulu-Natal</v>
      </c>
      <c r="F1" s="506" t="s">
        <v>943</v>
      </c>
      <c r="G1" s="506"/>
      <c r="H1" s="506"/>
    </row>
    <row r="2" spans="2:9" x14ac:dyDescent="0.2">
      <c r="B2" s="278" t="str">
        <f>Client2</f>
        <v>Department of Transport</v>
      </c>
    </row>
    <row r="3" spans="2:9" x14ac:dyDescent="0.2">
      <c r="B3" s="294"/>
      <c r="C3" s="294"/>
      <c r="D3" s="296"/>
      <c r="E3" s="296"/>
      <c r="F3" s="296"/>
      <c r="G3" s="344"/>
      <c r="H3" s="345"/>
    </row>
    <row r="4" spans="2:9" x14ac:dyDescent="0.2">
      <c r="B4" s="500" t="s">
        <v>942</v>
      </c>
      <c r="C4" s="501"/>
      <c r="D4" s="501"/>
      <c r="E4" s="501"/>
      <c r="F4" s="501"/>
      <c r="G4" s="501"/>
      <c r="H4" s="497" t="str">
        <f>"CHAPTER "&amp;B10</f>
        <v>CHAPTER C13.1</v>
      </c>
      <c r="I4" s="166"/>
    </row>
    <row r="5" spans="2:9" ht="7.5" customHeight="1" x14ac:dyDescent="0.2">
      <c r="B5" s="493" t="str">
        <f>ContractDescription</f>
        <v>UPGRADE TO KWAMAGODA (NKHUKHU) RIVER BRIDGE 2002 OVER KWAMAGODA RIVER ON DISTRTICT ROAD D59 KM 0.108 IN THE PITERMARITZBURG REGION</v>
      </c>
      <c r="C5" s="529"/>
      <c r="D5" s="529"/>
      <c r="E5" s="529"/>
      <c r="F5" s="529"/>
      <c r="G5" s="529"/>
      <c r="H5" s="498"/>
      <c r="I5" s="127"/>
    </row>
    <row r="6" spans="2:9" ht="12.75" customHeight="1" x14ac:dyDescent="0.2">
      <c r="B6" s="493"/>
      <c r="C6" s="529"/>
      <c r="D6" s="529"/>
      <c r="E6" s="529"/>
      <c r="F6" s="529"/>
      <c r="G6" s="529"/>
      <c r="H6" s="498"/>
      <c r="I6" s="127"/>
    </row>
    <row r="7" spans="2:9" ht="7.5" customHeight="1" x14ac:dyDescent="0.2">
      <c r="B7" s="495"/>
      <c r="C7" s="496"/>
      <c r="D7" s="496"/>
      <c r="E7" s="496"/>
      <c r="F7" s="496"/>
      <c r="G7" s="496"/>
      <c r="H7" s="499"/>
      <c r="I7" s="127"/>
    </row>
    <row r="8" spans="2:9" s="7" customFormat="1" ht="24.95" customHeight="1" x14ac:dyDescent="0.2">
      <c r="B8" s="263" t="s">
        <v>0</v>
      </c>
      <c r="C8" s="220" t="s">
        <v>1</v>
      </c>
      <c r="D8" s="220" t="s">
        <v>2</v>
      </c>
      <c r="E8" s="220" t="s">
        <v>9</v>
      </c>
      <c r="F8" s="220" t="s">
        <v>3</v>
      </c>
      <c r="G8" s="220" t="s">
        <v>4</v>
      </c>
      <c r="H8" s="220" t="s">
        <v>5</v>
      </c>
      <c r="I8" s="125"/>
    </row>
    <row r="9" spans="2:9" x14ac:dyDescent="0.2">
      <c r="B9" s="316"/>
      <c r="C9" s="347"/>
      <c r="D9" s="186"/>
      <c r="E9" s="186"/>
      <c r="F9" s="186"/>
      <c r="G9" s="352"/>
      <c r="H9" s="264" t="str">
        <f>IF(D9="","",F9*G9)</f>
        <v/>
      </c>
      <c r="I9" s="16"/>
    </row>
    <row r="10" spans="2:9" x14ac:dyDescent="0.2">
      <c r="B10" s="226" t="s">
        <v>871</v>
      </c>
      <c r="C10" s="227" t="s">
        <v>872</v>
      </c>
      <c r="D10" s="306"/>
      <c r="E10" s="306"/>
      <c r="F10" s="306"/>
      <c r="G10" s="353"/>
      <c r="H10" s="264" t="str">
        <f t="shared" ref="H10:H73" si="0">IF(D10="","",F10*G10)</f>
        <v/>
      </c>
      <c r="I10" s="32"/>
    </row>
    <row r="11" spans="2:9" x14ac:dyDescent="0.2">
      <c r="B11" s="316"/>
      <c r="C11" s="347"/>
      <c r="D11" s="306"/>
      <c r="E11" s="306"/>
      <c r="F11" s="306"/>
      <c r="G11" s="353"/>
      <c r="H11" s="264" t="str">
        <f t="shared" si="0"/>
        <v/>
      </c>
      <c r="I11" s="32"/>
    </row>
    <row r="12" spans="2:9" ht="25.5" x14ac:dyDescent="0.2">
      <c r="B12" s="316" t="s">
        <v>873</v>
      </c>
      <c r="C12" s="347" t="s">
        <v>874</v>
      </c>
      <c r="D12" s="306"/>
      <c r="E12" s="308"/>
      <c r="F12" s="187"/>
      <c r="G12" s="225"/>
      <c r="H12" s="264" t="str">
        <f t="shared" si="0"/>
        <v/>
      </c>
    </row>
    <row r="13" spans="2:9" x14ac:dyDescent="0.2">
      <c r="B13" s="316"/>
      <c r="C13" s="347"/>
      <c r="D13" s="306"/>
      <c r="E13" s="308"/>
      <c r="F13" s="187"/>
      <c r="G13" s="225"/>
      <c r="H13" s="264" t="str">
        <f t="shared" si="0"/>
        <v/>
      </c>
    </row>
    <row r="14" spans="2:9" ht="14.25" x14ac:dyDescent="0.2">
      <c r="B14" s="316" t="s">
        <v>54</v>
      </c>
      <c r="C14" s="347" t="s">
        <v>875</v>
      </c>
      <c r="D14" s="306" t="s">
        <v>34</v>
      </c>
      <c r="E14" s="308"/>
      <c r="F14" s="187">
        <v>900</v>
      </c>
      <c r="G14" s="225"/>
      <c r="H14" s="264">
        <f t="shared" si="0"/>
        <v>0</v>
      </c>
    </row>
    <row r="15" spans="2:9" x14ac:dyDescent="0.2">
      <c r="B15" s="316"/>
      <c r="C15" s="347"/>
      <c r="D15" s="306"/>
      <c r="E15" s="308"/>
      <c r="F15" s="187"/>
      <c r="G15" s="225"/>
      <c r="H15" s="264" t="str">
        <f t="shared" si="0"/>
        <v/>
      </c>
    </row>
    <row r="16" spans="2:9" ht="14.25" x14ac:dyDescent="0.2">
      <c r="B16" s="316" t="s">
        <v>56</v>
      </c>
      <c r="C16" s="347" t="s">
        <v>876</v>
      </c>
      <c r="D16" s="306" t="s">
        <v>34</v>
      </c>
      <c r="E16" s="306"/>
      <c r="F16" s="187">
        <v>800</v>
      </c>
      <c r="G16" s="225"/>
      <c r="H16" s="264">
        <f t="shared" si="0"/>
        <v>0</v>
      </c>
      <c r="I16" s="33"/>
    </row>
    <row r="17" spans="2:9" x14ac:dyDescent="0.2">
      <c r="B17" s="316"/>
      <c r="C17" s="347"/>
      <c r="D17" s="306"/>
      <c r="E17" s="186"/>
      <c r="F17" s="232"/>
      <c r="G17" s="225"/>
      <c r="H17" s="264" t="str">
        <f t="shared" si="0"/>
        <v/>
      </c>
      <c r="I17" s="16"/>
    </row>
    <row r="18" spans="2:9" s="45" customFormat="1" ht="14.25" x14ac:dyDescent="0.2">
      <c r="B18" s="316" t="s">
        <v>69</v>
      </c>
      <c r="C18" s="347" t="s">
        <v>976</v>
      </c>
      <c r="D18" s="306" t="s">
        <v>34</v>
      </c>
      <c r="E18" s="186"/>
      <c r="F18" s="232">
        <v>500</v>
      </c>
      <c r="G18" s="225"/>
      <c r="H18" s="264">
        <f t="shared" si="0"/>
        <v>0</v>
      </c>
      <c r="I18" s="16"/>
    </row>
    <row r="19" spans="2:9" x14ac:dyDescent="0.2">
      <c r="B19" s="316"/>
      <c r="C19" s="347"/>
      <c r="D19" s="306"/>
      <c r="E19" s="306"/>
      <c r="F19" s="187"/>
      <c r="G19" s="225"/>
      <c r="H19" s="264" t="str">
        <f t="shared" si="0"/>
        <v/>
      </c>
      <c r="I19" s="33"/>
    </row>
    <row r="20" spans="2:9" ht="25.5" x14ac:dyDescent="0.2">
      <c r="B20" s="316" t="s">
        <v>877</v>
      </c>
      <c r="C20" s="347" t="s">
        <v>878</v>
      </c>
      <c r="D20" s="306" t="s">
        <v>34</v>
      </c>
      <c r="E20" s="306"/>
      <c r="F20" s="187">
        <v>900</v>
      </c>
      <c r="G20" s="225"/>
      <c r="H20" s="264">
        <f t="shared" si="0"/>
        <v>0</v>
      </c>
      <c r="I20" s="33"/>
    </row>
    <row r="21" spans="2:9" x14ac:dyDescent="0.2">
      <c r="B21" s="316"/>
      <c r="C21" s="347"/>
      <c r="D21" s="306"/>
      <c r="E21" s="306"/>
      <c r="F21" s="187"/>
      <c r="G21" s="225"/>
      <c r="H21" s="264" t="str">
        <f t="shared" si="0"/>
        <v/>
      </c>
      <c r="I21" s="32"/>
    </row>
    <row r="22" spans="2:9" ht="38.25" x14ac:dyDescent="0.2">
      <c r="B22" s="316" t="s">
        <v>879</v>
      </c>
      <c r="C22" s="347" t="s">
        <v>880</v>
      </c>
      <c r="D22" s="306" t="s">
        <v>34</v>
      </c>
      <c r="E22" s="306"/>
      <c r="F22" s="187">
        <v>250</v>
      </c>
      <c r="G22" s="225"/>
      <c r="H22" s="264">
        <f t="shared" si="0"/>
        <v>0</v>
      </c>
      <c r="I22" s="32"/>
    </row>
    <row r="23" spans="2:9" x14ac:dyDescent="0.2">
      <c r="B23" s="316"/>
      <c r="C23" s="347"/>
      <c r="D23" s="306"/>
      <c r="E23" s="306"/>
      <c r="F23" s="187"/>
      <c r="G23" s="225"/>
      <c r="H23" s="264" t="str">
        <f t="shared" si="0"/>
        <v/>
      </c>
      <c r="I23" s="32"/>
    </row>
    <row r="24" spans="2:9" ht="14.25" x14ac:dyDescent="0.2">
      <c r="B24" s="316" t="s">
        <v>881</v>
      </c>
      <c r="C24" s="347" t="s">
        <v>882</v>
      </c>
      <c r="D24" s="306" t="s">
        <v>34</v>
      </c>
      <c r="E24" s="306"/>
      <c r="F24" s="187">
        <v>250</v>
      </c>
      <c r="G24" s="225"/>
      <c r="H24" s="264">
        <f t="shared" si="0"/>
        <v>0</v>
      </c>
      <c r="I24" s="32"/>
    </row>
    <row r="25" spans="2:9" x14ac:dyDescent="0.2">
      <c r="B25" s="316"/>
      <c r="C25" s="347"/>
      <c r="D25" s="306"/>
      <c r="E25" s="306"/>
      <c r="F25" s="306"/>
      <c r="G25" s="225"/>
      <c r="H25" s="264" t="str">
        <f t="shared" si="0"/>
        <v/>
      </c>
      <c r="I25" s="32"/>
    </row>
    <row r="26" spans="2:9" x14ac:dyDescent="0.2">
      <c r="B26" s="316" t="s">
        <v>883</v>
      </c>
      <c r="C26" s="347" t="s">
        <v>884</v>
      </c>
      <c r="D26" s="306"/>
      <c r="E26" s="306"/>
      <c r="F26" s="306"/>
      <c r="G26" s="225"/>
      <c r="H26" s="264" t="str">
        <f t="shared" si="0"/>
        <v/>
      </c>
      <c r="I26" s="32"/>
    </row>
    <row r="27" spans="2:9" ht="12" customHeight="1" x14ac:dyDescent="0.2">
      <c r="B27" s="316"/>
      <c r="C27" s="347"/>
      <c r="D27" s="306"/>
      <c r="E27" s="306"/>
      <c r="F27" s="306"/>
      <c r="G27" s="225"/>
      <c r="H27" s="264" t="str">
        <f t="shared" si="0"/>
        <v/>
      </c>
      <c r="I27" s="32"/>
    </row>
    <row r="28" spans="2:9" x14ac:dyDescent="0.2">
      <c r="B28" s="316" t="s">
        <v>885</v>
      </c>
      <c r="C28" s="347" t="s">
        <v>886</v>
      </c>
      <c r="D28" s="306" t="s">
        <v>12</v>
      </c>
      <c r="E28" s="306"/>
      <c r="F28" s="306">
        <v>1</v>
      </c>
      <c r="G28" s="225"/>
      <c r="H28" s="264">
        <f t="shared" si="0"/>
        <v>0</v>
      </c>
      <c r="I28" s="32"/>
    </row>
    <row r="29" spans="2:9" ht="12" customHeight="1" x14ac:dyDescent="0.2">
      <c r="B29" s="316"/>
      <c r="C29" s="347"/>
      <c r="D29" s="308"/>
      <c r="E29" s="308"/>
      <c r="F29" s="308"/>
      <c r="G29" s="225"/>
      <c r="H29" s="264" t="str">
        <f t="shared" si="0"/>
        <v/>
      </c>
    </row>
    <row r="30" spans="2:9" x14ac:dyDescent="0.2">
      <c r="B30" s="316" t="s">
        <v>887</v>
      </c>
      <c r="C30" s="347" t="s">
        <v>888</v>
      </c>
      <c r="D30" s="308"/>
      <c r="E30" s="308"/>
      <c r="F30" s="308"/>
      <c r="G30" s="225"/>
      <c r="H30" s="264" t="str">
        <f t="shared" si="0"/>
        <v/>
      </c>
    </row>
    <row r="31" spans="2:9" ht="12" customHeight="1" x14ac:dyDescent="0.2">
      <c r="B31" s="316"/>
      <c r="C31" s="347"/>
      <c r="D31" s="306"/>
      <c r="E31" s="306"/>
      <c r="F31" s="306"/>
      <c r="G31" s="225"/>
      <c r="H31" s="264" t="str">
        <f t="shared" si="0"/>
        <v/>
      </c>
      <c r="I31" s="32"/>
    </row>
    <row r="32" spans="2:9" ht="14.25" x14ac:dyDescent="0.2">
      <c r="B32" s="316" t="s">
        <v>889</v>
      </c>
      <c r="C32" s="347" t="s">
        <v>890</v>
      </c>
      <c r="D32" s="306" t="s">
        <v>34</v>
      </c>
      <c r="E32" s="306"/>
      <c r="F32" s="306">
        <v>1500</v>
      </c>
      <c r="G32" s="225"/>
      <c r="H32" s="264">
        <f t="shared" si="0"/>
        <v>0</v>
      </c>
      <c r="I32" s="32"/>
    </row>
    <row r="33" spans="2:9" ht="12" customHeight="1" x14ac:dyDescent="0.2">
      <c r="B33" s="316"/>
      <c r="C33" s="347"/>
      <c r="D33" s="306"/>
      <c r="E33" s="306"/>
      <c r="F33" s="306"/>
      <c r="G33" s="225"/>
      <c r="H33" s="264" t="str">
        <f t="shared" si="0"/>
        <v/>
      </c>
      <c r="I33" s="32"/>
    </row>
    <row r="34" spans="2:9" ht="14.25" x14ac:dyDescent="0.2">
      <c r="B34" s="316" t="s">
        <v>891</v>
      </c>
      <c r="C34" s="347" t="s">
        <v>892</v>
      </c>
      <c r="D34" s="306" t="s">
        <v>34</v>
      </c>
      <c r="E34" s="306"/>
      <c r="F34" s="306">
        <v>1500</v>
      </c>
      <c r="G34" s="225"/>
      <c r="H34" s="264">
        <f t="shared" si="0"/>
        <v>0</v>
      </c>
      <c r="I34" s="32"/>
    </row>
    <row r="35" spans="2:9" ht="12" customHeight="1" x14ac:dyDescent="0.2">
      <c r="B35" s="316"/>
      <c r="C35" s="347"/>
      <c r="D35" s="306"/>
      <c r="E35" s="306"/>
      <c r="F35" s="306"/>
      <c r="G35" s="225"/>
      <c r="H35" s="264" t="str">
        <f t="shared" si="0"/>
        <v/>
      </c>
      <c r="I35" s="32"/>
    </row>
    <row r="36" spans="2:9" ht="14.25" x14ac:dyDescent="0.2">
      <c r="B36" s="316" t="s">
        <v>893</v>
      </c>
      <c r="C36" s="347" t="s">
        <v>894</v>
      </c>
      <c r="D36" s="306" t="s">
        <v>34</v>
      </c>
      <c r="E36" s="306"/>
      <c r="F36" s="306">
        <v>200</v>
      </c>
      <c r="G36" s="225"/>
      <c r="H36" s="264">
        <f t="shared" si="0"/>
        <v>0</v>
      </c>
      <c r="I36" s="32"/>
    </row>
    <row r="37" spans="2:9" x14ac:dyDescent="0.2">
      <c r="B37" s="316"/>
      <c r="C37" s="347"/>
      <c r="D37" s="306"/>
      <c r="E37" s="306"/>
      <c r="F37" s="306"/>
      <c r="G37" s="225"/>
      <c r="H37" s="264"/>
      <c r="I37" s="32"/>
    </row>
    <row r="38" spans="2:9" ht="38.25" x14ac:dyDescent="0.2">
      <c r="B38" s="316" t="s">
        <v>895</v>
      </c>
      <c r="C38" s="347" t="s">
        <v>896</v>
      </c>
      <c r="D38" s="306" t="s">
        <v>897</v>
      </c>
      <c r="E38" s="306"/>
      <c r="F38" s="306">
        <v>30000</v>
      </c>
      <c r="G38" s="225"/>
      <c r="H38" s="264">
        <f t="shared" ref="H38:H42" si="1">IF(D38="","",F38*G38)</f>
        <v>0</v>
      </c>
      <c r="I38" s="32"/>
    </row>
    <row r="39" spans="2:9" x14ac:dyDescent="0.2">
      <c r="B39" s="316"/>
      <c r="C39" s="347"/>
      <c r="D39" s="306"/>
      <c r="E39" s="306"/>
      <c r="F39" s="306"/>
      <c r="G39" s="225"/>
      <c r="H39" s="264" t="str">
        <f t="shared" si="1"/>
        <v/>
      </c>
      <c r="I39" s="32"/>
    </row>
    <row r="40" spans="2:9" x14ac:dyDescent="0.2">
      <c r="B40" s="316" t="s">
        <v>898</v>
      </c>
      <c r="C40" s="347" t="s">
        <v>899</v>
      </c>
      <c r="D40" s="306"/>
      <c r="E40" s="306"/>
      <c r="F40" s="306"/>
      <c r="G40" s="225"/>
      <c r="H40" s="264" t="str">
        <f t="shared" si="1"/>
        <v/>
      </c>
      <c r="I40" s="32"/>
    </row>
    <row r="41" spans="2:9" x14ac:dyDescent="0.2">
      <c r="B41" s="316"/>
      <c r="C41" s="347"/>
      <c r="D41" s="306"/>
      <c r="E41" s="306"/>
      <c r="F41" s="306"/>
      <c r="G41" s="225"/>
      <c r="H41" s="264" t="str">
        <f t="shared" si="1"/>
        <v/>
      </c>
      <c r="I41" s="32"/>
    </row>
    <row r="42" spans="2:9" ht="14.25" x14ac:dyDescent="0.2">
      <c r="B42" s="316" t="s">
        <v>900</v>
      </c>
      <c r="C42" s="222" t="s">
        <v>1052</v>
      </c>
      <c r="D42" s="306" t="s">
        <v>34</v>
      </c>
      <c r="E42" s="306"/>
      <c r="F42" s="306">
        <v>120</v>
      </c>
      <c r="G42" s="225"/>
      <c r="H42" s="264">
        <f t="shared" si="1"/>
        <v>0</v>
      </c>
      <c r="I42" s="32"/>
    </row>
    <row r="43" spans="2:9" x14ac:dyDescent="0.2">
      <c r="B43" s="316"/>
      <c r="C43" s="222"/>
      <c r="D43" s="306"/>
      <c r="E43" s="306"/>
      <c r="F43" s="306"/>
      <c r="G43" s="225"/>
      <c r="H43" s="264"/>
      <c r="I43" s="32"/>
    </row>
    <row r="44" spans="2:9" ht="25.5" x14ac:dyDescent="0.2">
      <c r="B44" s="316" t="s">
        <v>901</v>
      </c>
      <c r="C44" s="222" t="s">
        <v>1053</v>
      </c>
      <c r="D44" s="306" t="s">
        <v>12</v>
      </c>
      <c r="E44" s="306"/>
      <c r="F44" s="306">
        <v>1</v>
      </c>
      <c r="G44" s="225"/>
      <c r="H44" s="225">
        <f t="shared" ref="H44:H50" si="2">IF(D44="","",F44*G44)</f>
        <v>0</v>
      </c>
      <c r="I44" s="32"/>
    </row>
    <row r="45" spans="2:9" x14ac:dyDescent="0.2">
      <c r="B45" s="316"/>
      <c r="C45" s="347"/>
      <c r="D45" s="306"/>
      <c r="E45" s="306"/>
      <c r="F45" s="306"/>
      <c r="G45" s="225"/>
      <c r="H45" s="225" t="str">
        <f t="shared" si="2"/>
        <v/>
      </c>
      <c r="I45" s="32"/>
    </row>
    <row r="46" spans="2:9" ht="25.5" x14ac:dyDescent="0.2">
      <c r="B46" s="316" t="s">
        <v>902</v>
      </c>
      <c r="C46" s="347" t="s">
        <v>984</v>
      </c>
      <c r="D46" s="306" t="s">
        <v>49</v>
      </c>
      <c r="E46" s="306"/>
      <c r="F46" s="306">
        <v>250</v>
      </c>
      <c r="G46" s="225"/>
      <c r="H46" s="225">
        <f t="shared" si="2"/>
        <v>0</v>
      </c>
      <c r="I46" s="32"/>
    </row>
    <row r="47" spans="2:9" x14ac:dyDescent="0.2">
      <c r="B47" s="316"/>
      <c r="C47" s="347"/>
      <c r="D47" s="306"/>
      <c r="E47" s="306"/>
      <c r="F47" s="306"/>
      <c r="G47" s="225"/>
      <c r="H47" s="225" t="str">
        <f t="shared" si="2"/>
        <v/>
      </c>
      <c r="I47" s="32"/>
    </row>
    <row r="48" spans="2:9" ht="25.5" x14ac:dyDescent="0.2">
      <c r="B48" s="316" t="s">
        <v>903</v>
      </c>
      <c r="C48" s="222" t="s">
        <v>975</v>
      </c>
      <c r="D48" s="306" t="s">
        <v>6</v>
      </c>
      <c r="E48" s="306"/>
      <c r="F48" s="306">
        <v>380</v>
      </c>
      <c r="G48" s="225"/>
      <c r="H48" s="225">
        <f t="shared" si="2"/>
        <v>0</v>
      </c>
      <c r="I48" s="32"/>
    </row>
    <row r="49" spans="2:9" x14ac:dyDescent="0.2">
      <c r="B49" s="316"/>
      <c r="C49" s="347"/>
      <c r="D49" s="306"/>
      <c r="E49" s="306"/>
      <c r="F49" s="306"/>
      <c r="G49" s="225"/>
      <c r="H49" s="225" t="str">
        <f t="shared" si="2"/>
        <v/>
      </c>
      <c r="I49" s="32"/>
    </row>
    <row r="50" spans="2:9" ht="38.25" x14ac:dyDescent="0.2">
      <c r="B50" s="316" t="s">
        <v>904</v>
      </c>
      <c r="C50" s="222" t="s">
        <v>977</v>
      </c>
      <c r="D50" s="306" t="s">
        <v>37</v>
      </c>
      <c r="E50" s="306"/>
      <c r="F50" s="306">
        <v>1000</v>
      </c>
      <c r="G50" s="225"/>
      <c r="H50" s="225">
        <f t="shared" si="2"/>
        <v>0</v>
      </c>
      <c r="I50" s="32"/>
    </row>
    <row r="51" spans="2:9" x14ac:dyDescent="0.2">
      <c r="B51" s="316"/>
      <c r="C51" s="347"/>
      <c r="D51" s="306"/>
      <c r="E51" s="306"/>
      <c r="F51" s="306"/>
      <c r="G51" s="225"/>
      <c r="H51" s="225"/>
      <c r="I51" s="32"/>
    </row>
    <row r="52" spans="2:9" x14ac:dyDescent="0.2">
      <c r="B52" s="316" t="s">
        <v>905</v>
      </c>
      <c r="C52" s="347" t="s">
        <v>906</v>
      </c>
      <c r="D52" s="306"/>
      <c r="E52" s="306"/>
      <c r="F52" s="306"/>
      <c r="G52" s="225"/>
      <c r="H52" s="225" t="str">
        <f t="shared" ref="H52:H57" si="3">IF(D52="","",F52*G52)</f>
        <v/>
      </c>
      <c r="I52" s="32"/>
    </row>
    <row r="53" spans="2:9" x14ac:dyDescent="0.2">
      <c r="B53" s="316"/>
      <c r="C53" s="347"/>
      <c r="D53" s="306"/>
      <c r="E53" s="306"/>
      <c r="F53" s="306"/>
      <c r="G53" s="225"/>
      <c r="H53" s="225" t="str">
        <f t="shared" si="3"/>
        <v/>
      </c>
      <c r="I53" s="32"/>
    </row>
    <row r="54" spans="2:9" ht="38.25" x14ac:dyDescent="0.2">
      <c r="B54" s="316" t="s">
        <v>907</v>
      </c>
      <c r="C54" s="222" t="s">
        <v>940</v>
      </c>
      <c r="D54" s="306" t="s">
        <v>37</v>
      </c>
      <c r="E54" s="306"/>
      <c r="F54" s="306">
        <v>2700</v>
      </c>
      <c r="G54" s="225"/>
      <c r="H54" s="225">
        <f t="shared" si="3"/>
        <v>0</v>
      </c>
      <c r="I54" s="32"/>
    </row>
    <row r="55" spans="2:9" x14ac:dyDescent="0.2">
      <c r="B55" s="316"/>
      <c r="C55" s="347"/>
      <c r="D55" s="306"/>
      <c r="E55" s="306"/>
      <c r="F55" s="306"/>
      <c r="G55" s="225"/>
      <c r="H55" s="225" t="str">
        <f t="shared" si="3"/>
        <v/>
      </c>
      <c r="I55" s="32"/>
    </row>
    <row r="56" spans="2:9" ht="32.450000000000003" customHeight="1" x14ac:dyDescent="0.2">
      <c r="B56" s="316" t="s">
        <v>908</v>
      </c>
      <c r="C56" s="347" t="s">
        <v>909</v>
      </c>
      <c r="D56" s="306" t="s">
        <v>86</v>
      </c>
      <c r="E56" s="306"/>
      <c r="F56" s="306">
        <v>100</v>
      </c>
      <c r="G56" s="225"/>
      <c r="H56" s="225">
        <f t="shared" si="3"/>
        <v>0</v>
      </c>
      <c r="I56" s="32"/>
    </row>
    <row r="57" spans="2:9" x14ac:dyDescent="0.2">
      <c r="B57" s="316"/>
      <c r="C57" s="347"/>
      <c r="D57" s="306"/>
      <c r="E57" s="306"/>
      <c r="F57" s="306"/>
      <c r="G57" s="225"/>
      <c r="H57" s="225" t="str">
        <f t="shared" si="3"/>
        <v/>
      </c>
      <c r="I57" s="32"/>
    </row>
    <row r="58" spans="2:9" x14ac:dyDescent="0.2">
      <c r="B58" s="316"/>
      <c r="C58" s="347"/>
      <c r="D58" s="306"/>
      <c r="E58" s="306"/>
      <c r="F58" s="306"/>
      <c r="G58" s="225"/>
      <c r="H58" s="225"/>
      <c r="I58" s="32"/>
    </row>
    <row r="59" spans="2:9" x14ac:dyDescent="0.2">
      <c r="B59" s="316"/>
      <c r="C59" s="347"/>
      <c r="D59" s="306"/>
      <c r="E59" s="306"/>
      <c r="F59" s="306"/>
      <c r="G59" s="266"/>
      <c r="H59" s="225"/>
      <c r="I59" s="32"/>
    </row>
    <row r="60" spans="2:9" x14ac:dyDescent="0.2">
      <c r="B60" s="316"/>
      <c r="C60" s="347"/>
      <c r="D60" s="306"/>
      <c r="E60" s="306"/>
      <c r="F60" s="306"/>
      <c r="G60" s="266"/>
      <c r="H60" s="225"/>
      <c r="I60" s="32"/>
    </row>
    <row r="61" spans="2:9" x14ac:dyDescent="0.2">
      <c r="B61" s="316"/>
      <c r="C61" s="347"/>
      <c r="D61" s="306"/>
      <c r="E61" s="306"/>
      <c r="F61" s="306"/>
      <c r="G61" s="266"/>
      <c r="H61" s="225"/>
      <c r="I61" s="32"/>
    </row>
    <row r="62" spans="2:9" x14ac:dyDescent="0.2">
      <c r="B62" s="316"/>
      <c r="C62" s="347"/>
      <c r="D62" s="306"/>
      <c r="E62" s="306"/>
      <c r="F62" s="306"/>
      <c r="G62" s="266"/>
      <c r="H62" s="264"/>
      <c r="I62" s="32"/>
    </row>
    <row r="63" spans="2:9" x14ac:dyDescent="0.2">
      <c r="B63" s="316"/>
      <c r="C63" s="347"/>
      <c r="D63" s="306"/>
      <c r="E63" s="306"/>
      <c r="F63" s="306"/>
      <c r="G63" s="266"/>
      <c r="H63" s="264"/>
      <c r="I63" s="32"/>
    </row>
    <row r="64" spans="2:9" x14ac:dyDescent="0.2">
      <c r="B64" s="316"/>
      <c r="C64" s="347"/>
      <c r="D64" s="306"/>
      <c r="E64" s="306"/>
      <c r="F64" s="306"/>
      <c r="G64" s="266"/>
      <c r="H64" s="264"/>
      <c r="I64" s="32"/>
    </row>
    <row r="65" spans="2:9" x14ac:dyDescent="0.2">
      <c r="B65" s="316"/>
      <c r="C65" s="347"/>
      <c r="D65" s="306"/>
      <c r="E65" s="306"/>
      <c r="F65" s="306"/>
      <c r="G65" s="266"/>
      <c r="H65" s="264"/>
      <c r="I65" s="32"/>
    </row>
    <row r="66" spans="2:9" x14ac:dyDescent="0.2">
      <c r="B66" s="316"/>
      <c r="C66" s="347"/>
      <c r="D66" s="306"/>
      <c r="E66" s="306"/>
      <c r="F66" s="306"/>
      <c r="G66" s="266"/>
      <c r="H66" s="264"/>
      <c r="I66" s="32"/>
    </row>
    <row r="67" spans="2:9" x14ac:dyDescent="0.2">
      <c r="B67" s="316"/>
      <c r="C67" s="347"/>
      <c r="D67" s="306"/>
      <c r="E67" s="306"/>
      <c r="F67" s="306"/>
      <c r="G67" s="266"/>
      <c r="H67" s="264"/>
      <c r="I67" s="32"/>
    </row>
    <row r="68" spans="2:9" x14ac:dyDescent="0.2">
      <c r="B68" s="316"/>
      <c r="C68" s="347"/>
      <c r="D68" s="306"/>
      <c r="E68" s="306"/>
      <c r="F68" s="306"/>
      <c r="G68" s="266"/>
      <c r="H68" s="264"/>
      <c r="I68" s="32"/>
    </row>
    <row r="69" spans="2:9" x14ac:dyDescent="0.2">
      <c r="B69" s="316"/>
      <c r="C69" s="347"/>
      <c r="D69" s="306"/>
      <c r="E69" s="306"/>
      <c r="F69" s="306"/>
      <c r="G69" s="266"/>
      <c r="H69" s="264"/>
      <c r="I69" s="32"/>
    </row>
    <row r="70" spans="2:9" x14ac:dyDescent="0.2">
      <c r="B70" s="316"/>
      <c r="C70" s="347"/>
      <c r="D70" s="306"/>
      <c r="E70" s="306"/>
      <c r="F70" s="306"/>
      <c r="G70" s="266"/>
      <c r="H70" s="264"/>
      <c r="I70" s="32"/>
    </row>
    <row r="71" spans="2:9" x14ac:dyDescent="0.2">
      <c r="B71" s="316"/>
      <c r="C71" s="347"/>
      <c r="D71" s="306"/>
      <c r="E71" s="306"/>
      <c r="F71" s="306"/>
      <c r="G71" s="266"/>
      <c r="H71" s="264"/>
      <c r="I71" s="32"/>
    </row>
    <row r="72" spans="2:9" x14ac:dyDescent="0.2">
      <c r="B72" s="316"/>
      <c r="C72" s="347"/>
      <c r="D72" s="306"/>
      <c r="E72" s="306"/>
      <c r="F72" s="306"/>
      <c r="G72" s="266"/>
      <c r="H72" s="264"/>
      <c r="I72" s="32"/>
    </row>
    <row r="73" spans="2:9" ht="12" customHeight="1" x14ac:dyDescent="0.2">
      <c r="B73" s="316"/>
      <c r="C73" s="347"/>
      <c r="D73" s="306"/>
      <c r="E73" s="306"/>
      <c r="F73" s="306"/>
      <c r="G73" s="266"/>
      <c r="H73" s="264" t="str">
        <f t="shared" si="0"/>
        <v/>
      </c>
      <c r="I73" s="32"/>
    </row>
    <row r="74" spans="2:9" s="22" customFormat="1" ht="19.5" customHeight="1" x14ac:dyDescent="0.2">
      <c r="B74" s="285" t="str">
        <f>$B$10</f>
        <v>C13.1</v>
      </c>
      <c r="C74" s="240" t="s">
        <v>655</v>
      </c>
      <c r="D74" s="241"/>
      <c r="E74" s="241"/>
      <c r="F74" s="242"/>
      <c r="G74" s="241"/>
      <c r="H74" s="243">
        <f>SUM(H9:H73)</f>
        <v>0</v>
      </c>
      <c r="I74" s="26"/>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68"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7BBC-2DE8-45C0-8C9E-D24C5293F444}">
  <sheetPr>
    <tabColor rgb="FF00B050"/>
  </sheetPr>
  <dimension ref="B1:I65"/>
  <sheetViews>
    <sheetView view="pageBreakPreview" zoomScale="85" zoomScaleNormal="125" zoomScaleSheetLayoutView="85" zoomScalePageLayoutView="125" workbookViewId="0">
      <selection activeCell="G16" sqref="G16"/>
    </sheetView>
  </sheetViews>
  <sheetFormatPr defaultColWidth="6.85546875" defaultRowHeight="12.75" x14ac:dyDescent="0.2"/>
  <cols>
    <col min="1" max="1" width="0.85546875" style="58" customWidth="1"/>
    <col min="2" max="2" width="11.7109375" style="309" customWidth="1"/>
    <col min="3" max="3" width="45.7109375" style="319" customWidth="1"/>
    <col min="4" max="4" width="13.7109375" style="311" customWidth="1"/>
    <col min="5" max="5" width="5.7109375" style="311" hidden="1" customWidth="1"/>
    <col min="6" max="6" width="15.7109375" style="311" customWidth="1"/>
    <col min="7" max="7" width="15.7109375" style="342" customWidth="1"/>
    <col min="8" max="8" width="15.7109375" style="343" customWidth="1"/>
    <col min="9" max="9" width="0.85546875" style="59" customWidth="1"/>
    <col min="10" max="16384" width="6.85546875" style="58"/>
  </cols>
  <sheetData>
    <row r="1" spans="2:9" x14ac:dyDescent="0.2">
      <c r="B1" s="277" t="str">
        <f>Client1</f>
        <v>Province of KwaZulu-Natal</v>
      </c>
      <c r="F1" s="506" t="s">
        <v>943</v>
      </c>
      <c r="G1" s="506"/>
      <c r="H1" s="506"/>
    </row>
    <row r="2" spans="2:9" x14ac:dyDescent="0.2">
      <c r="B2" s="278" t="str">
        <f>Client2</f>
        <v>Department of Transport</v>
      </c>
    </row>
    <row r="3" spans="2:9" x14ac:dyDescent="0.2">
      <c r="B3" s="294"/>
      <c r="C3" s="294"/>
      <c r="D3" s="296"/>
      <c r="E3" s="296"/>
      <c r="F3" s="296"/>
      <c r="G3" s="344"/>
      <c r="H3" s="345"/>
    </row>
    <row r="4" spans="2:9" x14ac:dyDescent="0.2">
      <c r="B4" s="500" t="s">
        <v>942</v>
      </c>
      <c r="C4" s="501"/>
      <c r="D4" s="501"/>
      <c r="E4" s="501"/>
      <c r="F4" s="501"/>
      <c r="G4" s="501"/>
      <c r="H4" s="520" t="str">
        <f>"CHAPTER "&amp;B10</f>
        <v>CHAPTER C13.2</v>
      </c>
      <c r="I4" s="136"/>
    </row>
    <row r="5" spans="2:9" ht="7.5" customHeight="1" x14ac:dyDescent="0.2">
      <c r="B5" s="528" t="str">
        <f>Information!C6</f>
        <v>UPGRADE TO KWAMAGODA (NKUKHU) RIVER BRIDGE 2002 OVER KWAMAGODA RIVER ON DISTRTICT ROAD D59 KM 0.108 IN THE PITERMARITZBURG REGION</v>
      </c>
      <c r="C5" s="529"/>
      <c r="D5" s="529"/>
      <c r="E5" s="529"/>
      <c r="F5" s="529"/>
      <c r="G5" s="529"/>
      <c r="H5" s="521"/>
      <c r="I5" s="127"/>
    </row>
    <row r="6" spans="2:9" ht="12.75" customHeight="1" x14ac:dyDescent="0.2">
      <c r="B6" s="493"/>
      <c r="C6" s="529"/>
      <c r="D6" s="529"/>
      <c r="E6" s="529"/>
      <c r="F6" s="529"/>
      <c r="G6" s="529"/>
      <c r="H6" s="521"/>
      <c r="I6" s="127"/>
    </row>
    <row r="7" spans="2:9" ht="7.5" customHeight="1" x14ac:dyDescent="0.2">
      <c r="B7" s="495"/>
      <c r="C7" s="496"/>
      <c r="D7" s="496"/>
      <c r="E7" s="496"/>
      <c r="F7" s="496"/>
      <c r="G7" s="496"/>
      <c r="H7" s="522"/>
      <c r="I7" s="127"/>
    </row>
    <row r="8" spans="2:9" s="7" customFormat="1" ht="24.95" customHeight="1" x14ac:dyDescent="0.2">
      <c r="B8" s="263" t="s">
        <v>0</v>
      </c>
      <c r="C8" s="220" t="s">
        <v>1</v>
      </c>
      <c r="D8" s="220" t="s">
        <v>2</v>
      </c>
      <c r="E8" s="220" t="s">
        <v>9</v>
      </c>
      <c r="F8" s="220" t="s">
        <v>3</v>
      </c>
      <c r="G8" s="220" t="s">
        <v>4</v>
      </c>
      <c r="H8" s="220" t="s">
        <v>5</v>
      </c>
      <c r="I8" s="125"/>
    </row>
    <row r="9" spans="2:9" x14ac:dyDescent="0.2">
      <c r="B9" s="346"/>
      <c r="C9" s="347"/>
      <c r="D9" s="186"/>
      <c r="E9" s="186"/>
      <c r="F9" s="186"/>
      <c r="G9" s="348"/>
      <c r="H9" s="264" t="str">
        <f t="shared" ref="H9:H19" si="0">IF(D9="","",F9*G9)</f>
        <v/>
      </c>
      <c r="I9" s="16"/>
    </row>
    <row r="10" spans="2:9" ht="25.5" x14ac:dyDescent="0.2">
      <c r="B10" s="226" t="s">
        <v>814</v>
      </c>
      <c r="C10" s="227" t="s">
        <v>813</v>
      </c>
      <c r="D10" s="306"/>
      <c r="E10" s="306"/>
      <c r="F10" s="306"/>
      <c r="G10" s="349"/>
      <c r="H10" s="225" t="str">
        <f t="shared" si="0"/>
        <v/>
      </c>
      <c r="I10" s="32"/>
    </row>
    <row r="11" spans="2:9" x14ac:dyDescent="0.2">
      <c r="B11" s="316"/>
      <c r="C11" s="347"/>
      <c r="D11" s="306"/>
      <c r="E11" s="306"/>
      <c r="F11" s="306"/>
      <c r="G11" s="252"/>
      <c r="H11" s="251" t="str">
        <f t="shared" si="0"/>
        <v/>
      </c>
      <c r="I11" s="32"/>
    </row>
    <row r="12" spans="2:9" ht="76.5" x14ac:dyDescent="0.2">
      <c r="B12" s="316" t="s">
        <v>812</v>
      </c>
      <c r="C12" s="347" t="s">
        <v>816</v>
      </c>
      <c r="D12" s="306" t="s">
        <v>86</v>
      </c>
      <c r="E12" s="306"/>
      <c r="F12" s="306">
        <v>570</v>
      </c>
      <c r="G12" s="230"/>
      <c r="H12" s="225">
        <f t="shared" si="0"/>
        <v>0</v>
      </c>
      <c r="I12" s="32"/>
    </row>
    <row r="13" spans="2:9" x14ac:dyDescent="0.2">
      <c r="B13" s="316"/>
      <c r="C13" s="347"/>
      <c r="D13" s="306"/>
      <c r="E13" s="306"/>
      <c r="F13" s="306"/>
      <c r="G13" s="230"/>
      <c r="H13" s="225" t="str">
        <f t="shared" si="0"/>
        <v/>
      </c>
      <c r="I13" s="32"/>
    </row>
    <row r="14" spans="2:9" ht="51" x14ac:dyDescent="0.2">
      <c r="B14" s="316" t="s">
        <v>811</v>
      </c>
      <c r="C14" s="347" t="s">
        <v>815</v>
      </c>
      <c r="D14" s="306" t="s">
        <v>86</v>
      </c>
      <c r="E14" s="306"/>
      <c r="F14" s="187">
        <v>510</v>
      </c>
      <c r="G14" s="231"/>
      <c r="H14" s="225">
        <f t="shared" si="0"/>
        <v>0</v>
      </c>
      <c r="I14" s="33"/>
    </row>
    <row r="15" spans="2:9" x14ac:dyDescent="0.2">
      <c r="B15" s="316"/>
      <c r="C15" s="347"/>
      <c r="D15" s="306"/>
      <c r="E15" s="306"/>
      <c r="F15" s="187"/>
      <c r="G15" s="231"/>
      <c r="H15" s="225" t="str">
        <f t="shared" si="0"/>
        <v/>
      </c>
      <c r="I15" s="33"/>
    </row>
    <row r="16" spans="2:9" ht="38.25" x14ac:dyDescent="0.2">
      <c r="B16" s="316" t="s">
        <v>810</v>
      </c>
      <c r="C16" s="347" t="s">
        <v>817</v>
      </c>
      <c r="D16" s="306" t="s">
        <v>86</v>
      </c>
      <c r="E16" s="306"/>
      <c r="F16" s="187">
        <v>454</v>
      </c>
      <c r="G16" s="231"/>
      <c r="H16" s="225">
        <f t="shared" si="0"/>
        <v>0</v>
      </c>
      <c r="I16" s="33"/>
    </row>
    <row r="17" spans="2:9" x14ac:dyDescent="0.2">
      <c r="B17" s="316"/>
      <c r="C17" s="347"/>
      <c r="D17" s="306"/>
      <c r="E17" s="306"/>
      <c r="F17" s="187"/>
      <c r="G17" s="231"/>
      <c r="H17" s="225" t="str">
        <f t="shared" si="0"/>
        <v/>
      </c>
      <c r="I17" s="33"/>
    </row>
    <row r="18" spans="2:9" ht="38.25" x14ac:dyDescent="0.2">
      <c r="B18" s="316" t="s">
        <v>809</v>
      </c>
      <c r="C18" s="347" t="s">
        <v>818</v>
      </c>
      <c r="D18" s="306" t="s">
        <v>86</v>
      </c>
      <c r="E18" s="306"/>
      <c r="F18" s="187">
        <v>70</v>
      </c>
      <c r="G18" s="230"/>
      <c r="H18" s="225">
        <f t="shared" si="0"/>
        <v>0</v>
      </c>
      <c r="I18" s="32"/>
    </row>
    <row r="19" spans="2:9" x14ac:dyDescent="0.2">
      <c r="B19" s="316"/>
      <c r="C19" s="347"/>
      <c r="D19" s="306"/>
      <c r="E19" s="306"/>
      <c r="F19" s="187"/>
      <c r="G19" s="446"/>
      <c r="H19" s="225" t="str">
        <f t="shared" si="0"/>
        <v/>
      </c>
      <c r="I19" s="32"/>
    </row>
    <row r="20" spans="2:9" x14ac:dyDescent="0.2">
      <c r="B20" s="316"/>
      <c r="C20" s="347"/>
      <c r="D20" s="306"/>
      <c r="E20" s="308"/>
      <c r="F20" s="187"/>
      <c r="G20" s="447"/>
      <c r="H20" s="225"/>
    </row>
    <row r="21" spans="2:9" x14ac:dyDescent="0.2">
      <c r="B21" s="316"/>
      <c r="C21" s="342"/>
      <c r="D21" s="306"/>
      <c r="E21" s="308"/>
      <c r="F21" s="187"/>
      <c r="G21" s="486"/>
      <c r="H21" s="225"/>
    </row>
    <row r="22" spans="2:9" x14ac:dyDescent="0.2">
      <c r="B22" s="316"/>
      <c r="C22" s="347"/>
      <c r="D22" s="306"/>
      <c r="E22" s="308"/>
      <c r="F22" s="187"/>
      <c r="G22" s="238"/>
      <c r="H22" s="225"/>
    </row>
    <row r="23" spans="2:9" x14ac:dyDescent="0.2">
      <c r="B23" s="316"/>
      <c r="C23" s="347"/>
      <c r="D23" s="306"/>
      <c r="E23" s="308"/>
      <c r="F23" s="187"/>
      <c r="G23" s="486"/>
      <c r="H23" s="225"/>
    </row>
    <row r="24" spans="2:9" x14ac:dyDescent="0.2">
      <c r="B24" s="316"/>
      <c r="C24" s="347"/>
      <c r="D24" s="306"/>
      <c r="E24" s="308"/>
      <c r="F24" s="187"/>
      <c r="G24" s="341"/>
      <c r="H24" s="225"/>
    </row>
    <row r="25" spans="2:9" x14ac:dyDescent="0.2">
      <c r="B25" s="316"/>
      <c r="C25" s="347"/>
      <c r="D25" s="306"/>
      <c r="E25" s="308"/>
      <c r="F25" s="187"/>
      <c r="G25" s="486"/>
      <c r="H25" s="225"/>
    </row>
    <row r="26" spans="2:9" x14ac:dyDescent="0.2">
      <c r="B26" s="316"/>
      <c r="C26" s="347"/>
      <c r="D26" s="306"/>
      <c r="E26" s="306"/>
      <c r="F26" s="187"/>
      <c r="G26" s="238"/>
      <c r="H26" s="225"/>
      <c r="I26" s="33"/>
    </row>
    <row r="27" spans="2:9" x14ac:dyDescent="0.2">
      <c r="B27" s="316"/>
      <c r="C27" s="347"/>
      <c r="D27" s="306"/>
      <c r="E27" s="186"/>
      <c r="F27" s="187"/>
      <c r="G27" s="265"/>
      <c r="H27" s="225"/>
      <c r="I27" s="16"/>
    </row>
    <row r="28" spans="2:9" s="45" customFormat="1" x14ac:dyDescent="0.2">
      <c r="B28" s="316"/>
      <c r="C28" s="347"/>
      <c r="D28" s="186"/>
      <c r="E28" s="186"/>
      <c r="F28" s="187"/>
      <c r="G28" s="265"/>
      <c r="H28" s="225"/>
      <c r="I28" s="16"/>
    </row>
    <row r="29" spans="2:9" x14ac:dyDescent="0.2">
      <c r="B29" s="316"/>
      <c r="C29" s="347"/>
      <c r="D29" s="306"/>
      <c r="E29" s="306"/>
      <c r="F29" s="187"/>
      <c r="G29" s="238"/>
      <c r="H29" s="225"/>
      <c r="I29" s="33"/>
    </row>
    <row r="30" spans="2:9" x14ac:dyDescent="0.2">
      <c r="B30" s="316"/>
      <c r="C30" s="347"/>
      <c r="D30" s="306"/>
      <c r="E30" s="306"/>
      <c r="F30" s="187"/>
      <c r="G30" s="238"/>
      <c r="H30" s="225"/>
      <c r="I30" s="33"/>
    </row>
    <row r="31" spans="2:9" x14ac:dyDescent="0.2">
      <c r="B31" s="316"/>
      <c r="C31" s="347"/>
      <c r="D31" s="306"/>
      <c r="E31" s="306"/>
      <c r="F31" s="187"/>
      <c r="G31" s="265"/>
      <c r="H31" s="225"/>
      <c r="I31" s="32"/>
    </row>
    <row r="32" spans="2:9" x14ac:dyDescent="0.2">
      <c r="B32" s="316"/>
      <c r="C32" s="347"/>
      <c r="D32" s="306"/>
      <c r="E32" s="306"/>
      <c r="F32" s="187"/>
      <c r="G32" s="265"/>
      <c r="H32" s="225"/>
      <c r="I32" s="32"/>
    </row>
    <row r="33" spans="2:9" x14ac:dyDescent="0.2">
      <c r="B33" s="316"/>
      <c r="C33" s="347"/>
      <c r="D33" s="306"/>
      <c r="E33" s="306"/>
      <c r="F33" s="187"/>
      <c r="G33" s="341"/>
      <c r="H33" s="225"/>
      <c r="I33" s="32"/>
    </row>
    <row r="34" spans="2:9" x14ac:dyDescent="0.2">
      <c r="B34" s="316"/>
      <c r="C34" s="347"/>
      <c r="D34" s="306"/>
      <c r="E34" s="306"/>
      <c r="F34" s="187"/>
      <c r="G34" s="341"/>
      <c r="H34" s="225"/>
      <c r="I34" s="32"/>
    </row>
    <row r="35" spans="2:9" x14ac:dyDescent="0.2">
      <c r="B35" s="350"/>
      <c r="C35" s="347"/>
      <c r="D35" s="306"/>
      <c r="E35" s="306"/>
      <c r="F35" s="306"/>
      <c r="G35" s="265"/>
      <c r="H35" s="225"/>
      <c r="I35" s="32"/>
    </row>
    <row r="36" spans="2:9" x14ac:dyDescent="0.2">
      <c r="B36" s="346"/>
      <c r="C36" s="347"/>
      <c r="D36" s="306"/>
      <c r="E36" s="306"/>
      <c r="F36" s="306"/>
      <c r="G36" s="265"/>
      <c r="H36" s="225"/>
      <c r="I36" s="32"/>
    </row>
    <row r="37" spans="2:9" x14ac:dyDescent="0.2">
      <c r="B37" s="346"/>
      <c r="C37" s="347"/>
      <c r="D37" s="306"/>
      <c r="E37" s="306"/>
      <c r="F37" s="306"/>
      <c r="G37" s="238"/>
      <c r="H37" s="225"/>
      <c r="I37" s="32"/>
    </row>
    <row r="38" spans="2:9" x14ac:dyDescent="0.2">
      <c r="B38" s="346"/>
      <c r="C38" s="347"/>
      <c r="D38" s="306"/>
      <c r="E38" s="306"/>
      <c r="F38" s="306"/>
      <c r="G38" s="238"/>
      <c r="H38" s="225"/>
      <c r="I38" s="32"/>
    </row>
    <row r="39" spans="2:9" x14ac:dyDescent="0.2">
      <c r="B39" s="350"/>
      <c r="C39" s="347"/>
      <c r="D39" s="306"/>
      <c r="E39" s="306"/>
      <c r="F39" s="306"/>
      <c r="G39" s="238"/>
      <c r="H39" s="225" t="str">
        <f t="shared" ref="H39:H64" si="1">IF(D39="","",F39*G39)</f>
        <v/>
      </c>
      <c r="I39" s="32"/>
    </row>
    <row r="40" spans="2:9" x14ac:dyDescent="0.2">
      <c r="B40" s="350"/>
      <c r="C40" s="347"/>
      <c r="D40" s="306"/>
      <c r="E40" s="306"/>
      <c r="F40" s="306"/>
      <c r="G40" s="238"/>
      <c r="H40" s="225" t="str">
        <f t="shared" si="1"/>
        <v/>
      </c>
      <c r="I40" s="32"/>
    </row>
    <row r="41" spans="2:9" x14ac:dyDescent="0.2">
      <c r="B41" s="350"/>
      <c r="C41" s="347"/>
      <c r="D41" s="306"/>
      <c r="E41" s="306"/>
      <c r="F41" s="306"/>
      <c r="G41" s="238"/>
      <c r="H41" s="225" t="str">
        <f t="shared" si="1"/>
        <v/>
      </c>
      <c r="I41" s="32"/>
    </row>
    <row r="42" spans="2:9" x14ac:dyDescent="0.2">
      <c r="B42" s="346"/>
      <c r="C42" s="347"/>
      <c r="D42" s="306"/>
      <c r="E42" s="306"/>
      <c r="F42" s="306"/>
      <c r="G42" s="238"/>
      <c r="H42" s="225" t="str">
        <f t="shared" si="1"/>
        <v/>
      </c>
      <c r="I42" s="32"/>
    </row>
    <row r="43" spans="2:9" x14ac:dyDescent="0.2">
      <c r="B43" s="346"/>
      <c r="C43" s="347"/>
      <c r="D43" s="306"/>
      <c r="E43" s="306"/>
      <c r="F43" s="306"/>
      <c r="G43" s="238"/>
      <c r="H43" s="225" t="str">
        <f t="shared" si="1"/>
        <v/>
      </c>
      <c r="I43" s="32"/>
    </row>
    <row r="44" spans="2:9" x14ac:dyDescent="0.2">
      <c r="B44" s="346"/>
      <c r="C44" s="347"/>
      <c r="D44" s="306"/>
      <c r="E44" s="306"/>
      <c r="F44" s="306"/>
      <c r="G44" s="238"/>
      <c r="H44" s="225" t="str">
        <f t="shared" si="1"/>
        <v/>
      </c>
      <c r="I44" s="32"/>
    </row>
    <row r="45" spans="2:9" x14ac:dyDescent="0.2">
      <c r="B45" s="346"/>
      <c r="C45" s="347"/>
      <c r="D45" s="306"/>
      <c r="E45" s="306"/>
      <c r="F45" s="306"/>
      <c r="G45" s="238"/>
      <c r="H45" s="225" t="str">
        <f t="shared" si="1"/>
        <v/>
      </c>
      <c r="I45" s="32"/>
    </row>
    <row r="46" spans="2:9" x14ac:dyDescent="0.2">
      <c r="B46" s="346"/>
      <c r="C46" s="347"/>
      <c r="D46" s="306"/>
      <c r="E46" s="306"/>
      <c r="F46" s="306"/>
      <c r="G46" s="238"/>
      <c r="H46" s="225" t="str">
        <f t="shared" si="1"/>
        <v/>
      </c>
      <c r="I46" s="32"/>
    </row>
    <row r="47" spans="2:9" x14ac:dyDescent="0.2">
      <c r="B47" s="346"/>
      <c r="C47" s="347"/>
      <c r="D47" s="306"/>
      <c r="E47" s="306"/>
      <c r="F47" s="306"/>
      <c r="G47" s="238"/>
      <c r="H47" s="225" t="str">
        <f t="shared" si="1"/>
        <v/>
      </c>
      <c r="I47" s="32"/>
    </row>
    <row r="48" spans="2:9" x14ac:dyDescent="0.2">
      <c r="B48" s="346"/>
      <c r="C48" s="347"/>
      <c r="D48" s="306"/>
      <c r="E48" s="306"/>
      <c r="F48" s="306"/>
      <c r="G48" s="238"/>
      <c r="H48" s="225" t="str">
        <f t="shared" si="1"/>
        <v/>
      </c>
      <c r="I48" s="32"/>
    </row>
    <row r="49" spans="2:9" x14ac:dyDescent="0.2">
      <c r="B49" s="346"/>
      <c r="C49" s="347"/>
      <c r="D49" s="306"/>
      <c r="E49" s="306"/>
      <c r="F49" s="306"/>
      <c r="G49" s="238"/>
      <c r="H49" s="225"/>
      <c r="I49" s="32"/>
    </row>
    <row r="50" spans="2:9" x14ac:dyDescent="0.2">
      <c r="B50" s="346"/>
      <c r="C50" s="347"/>
      <c r="D50" s="306"/>
      <c r="E50" s="306"/>
      <c r="F50" s="306"/>
      <c r="G50" s="238"/>
      <c r="H50" s="225"/>
      <c r="I50" s="32"/>
    </row>
    <row r="51" spans="2:9" x14ac:dyDescent="0.2">
      <c r="B51" s="346"/>
      <c r="C51" s="347"/>
      <c r="D51" s="306"/>
      <c r="E51" s="306"/>
      <c r="F51" s="306"/>
      <c r="G51" s="238"/>
      <c r="H51" s="225"/>
      <c r="I51" s="32"/>
    </row>
    <row r="52" spans="2:9" x14ac:dyDescent="0.2">
      <c r="B52" s="346"/>
      <c r="C52" s="347"/>
      <c r="D52" s="306"/>
      <c r="E52" s="306"/>
      <c r="F52" s="306"/>
      <c r="G52" s="238"/>
      <c r="H52" s="225"/>
      <c r="I52" s="32"/>
    </row>
    <row r="53" spans="2:9" x14ac:dyDescent="0.2">
      <c r="B53" s="346"/>
      <c r="C53" s="347"/>
      <c r="D53" s="306"/>
      <c r="E53" s="306"/>
      <c r="F53" s="306"/>
      <c r="G53" s="238"/>
      <c r="H53" s="225"/>
      <c r="I53" s="32"/>
    </row>
    <row r="54" spans="2:9" x14ac:dyDescent="0.2">
      <c r="B54" s="346"/>
      <c r="C54" s="347"/>
      <c r="D54" s="306"/>
      <c r="E54" s="306"/>
      <c r="F54" s="306"/>
      <c r="G54" s="238"/>
      <c r="H54" s="225" t="str">
        <f t="shared" si="1"/>
        <v/>
      </c>
      <c r="I54" s="32"/>
    </row>
    <row r="55" spans="2:9" x14ac:dyDescent="0.2">
      <c r="B55" s="346"/>
      <c r="C55" s="347"/>
      <c r="D55" s="306"/>
      <c r="E55" s="306"/>
      <c r="F55" s="306"/>
      <c r="G55" s="238"/>
      <c r="H55" s="225" t="str">
        <f t="shared" si="1"/>
        <v/>
      </c>
      <c r="I55" s="32"/>
    </row>
    <row r="56" spans="2:9" x14ac:dyDescent="0.2">
      <c r="B56" s="346"/>
      <c r="C56" s="347"/>
      <c r="D56" s="306"/>
      <c r="E56" s="306"/>
      <c r="F56" s="306"/>
      <c r="G56" s="238"/>
      <c r="H56" s="225" t="str">
        <f t="shared" si="1"/>
        <v/>
      </c>
      <c r="I56" s="32"/>
    </row>
    <row r="57" spans="2:9" x14ac:dyDescent="0.2">
      <c r="B57" s="346"/>
      <c r="C57" s="347"/>
      <c r="D57" s="306"/>
      <c r="E57" s="306"/>
      <c r="F57" s="306"/>
      <c r="G57" s="238"/>
      <c r="H57" s="225" t="str">
        <f t="shared" si="1"/>
        <v/>
      </c>
      <c r="I57" s="32"/>
    </row>
    <row r="58" spans="2:9" x14ac:dyDescent="0.2">
      <c r="B58" s="346"/>
      <c r="C58" s="347"/>
      <c r="D58" s="308"/>
      <c r="E58" s="308"/>
      <c r="F58" s="308"/>
      <c r="G58" s="238"/>
      <c r="H58" s="225" t="str">
        <f t="shared" si="1"/>
        <v/>
      </c>
    </row>
    <row r="59" spans="2:9" x14ac:dyDescent="0.2">
      <c r="B59" s="346"/>
      <c r="C59" s="347"/>
      <c r="D59" s="306"/>
      <c r="E59" s="306"/>
      <c r="F59" s="306"/>
      <c r="G59" s="238"/>
      <c r="H59" s="225" t="str">
        <f t="shared" si="1"/>
        <v/>
      </c>
      <c r="I59" s="32"/>
    </row>
    <row r="60" spans="2:9" x14ac:dyDescent="0.2">
      <c r="B60" s="346"/>
      <c r="C60" s="347"/>
      <c r="D60" s="308"/>
      <c r="E60" s="308"/>
      <c r="F60" s="308"/>
      <c r="G60" s="238"/>
      <c r="H60" s="225" t="str">
        <f t="shared" si="1"/>
        <v/>
      </c>
      <c r="I60" s="66"/>
    </row>
    <row r="61" spans="2:9" x14ac:dyDescent="0.2">
      <c r="B61" s="346"/>
      <c r="C61" s="347"/>
      <c r="D61" s="308"/>
      <c r="E61" s="308"/>
      <c r="F61" s="308"/>
      <c r="G61" s="238"/>
      <c r="H61" s="225" t="str">
        <f t="shared" si="1"/>
        <v/>
      </c>
    </row>
    <row r="62" spans="2:9" x14ac:dyDescent="0.2">
      <c r="B62" s="346"/>
      <c r="C62" s="347"/>
      <c r="D62" s="306"/>
      <c r="E62" s="306"/>
      <c r="F62" s="306"/>
      <c r="G62" s="238"/>
      <c r="H62" s="225" t="str">
        <f t="shared" si="1"/>
        <v/>
      </c>
      <c r="I62" s="32"/>
    </row>
    <row r="63" spans="2:9" x14ac:dyDescent="0.2">
      <c r="B63" s="346"/>
      <c r="C63" s="347"/>
      <c r="D63" s="306"/>
      <c r="E63" s="306"/>
      <c r="F63" s="306"/>
      <c r="G63" s="238"/>
      <c r="H63" s="225" t="str">
        <f t="shared" si="1"/>
        <v/>
      </c>
      <c r="I63" s="32"/>
    </row>
    <row r="64" spans="2:9" x14ac:dyDescent="0.2">
      <c r="B64" s="346"/>
      <c r="C64" s="347"/>
      <c r="D64" s="306"/>
      <c r="E64" s="306"/>
      <c r="F64" s="306"/>
      <c r="G64" s="238"/>
      <c r="H64" s="225" t="str">
        <f t="shared" si="1"/>
        <v/>
      </c>
      <c r="I64" s="32"/>
    </row>
    <row r="65" spans="2:9" s="22" customFormat="1" ht="24.75" customHeight="1" x14ac:dyDescent="0.2">
      <c r="B65" s="351" t="str">
        <f>$B$10</f>
        <v>C13.2</v>
      </c>
      <c r="C65" s="240" t="s">
        <v>655</v>
      </c>
      <c r="D65" s="241"/>
      <c r="E65" s="241"/>
      <c r="F65" s="242"/>
      <c r="G65" s="241"/>
      <c r="H65" s="243">
        <f>SUM(H9:H64)</f>
        <v>0</v>
      </c>
      <c r="I65" s="2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CB2D-F13E-4721-8F1F-5F821DE93FC5}">
  <sheetPr>
    <tabColor rgb="FFFF0000"/>
  </sheetPr>
  <dimension ref="A1:M76"/>
  <sheetViews>
    <sheetView topLeftCell="A52" zoomScaleNormal="100" zoomScaleSheetLayoutView="85" zoomScalePageLayoutView="125" workbookViewId="0">
      <selection activeCell="N76" sqref="N76"/>
    </sheetView>
  </sheetViews>
  <sheetFormatPr defaultColWidth="6.85546875" defaultRowHeight="12.75" x14ac:dyDescent="0.2"/>
  <cols>
    <col min="1" max="1" width="0.85546875" style="58" customWidth="1"/>
    <col min="2" max="2" width="11.7109375" style="309" customWidth="1"/>
    <col min="3" max="3" width="45.7109375" style="319" customWidth="1"/>
    <col min="4" max="4" width="13.7109375" style="311" customWidth="1"/>
    <col min="5" max="5" width="5.7109375" style="311" hidden="1" customWidth="1"/>
    <col min="6" max="6" width="15.7109375" style="311" customWidth="1"/>
    <col min="7" max="7" width="15.7109375" style="58" customWidth="1"/>
    <col min="8" max="8" width="15.7109375" style="59" customWidth="1"/>
    <col min="9" max="9" width="0.85546875" style="59" customWidth="1"/>
    <col min="10" max="10" width="6.85546875" style="58"/>
    <col min="11" max="11" width="11.85546875" style="58" customWidth="1"/>
    <col min="12" max="12" width="9.42578125" style="58" customWidth="1"/>
    <col min="13" max="13" width="9.28515625" style="58" customWidth="1"/>
    <col min="14" max="16384" width="6.85546875" style="58"/>
  </cols>
  <sheetData>
    <row r="1" spans="1:9" x14ac:dyDescent="0.2">
      <c r="B1" s="277" t="str">
        <f>Client1</f>
        <v>Province of KwaZulu-Natal</v>
      </c>
      <c r="F1" s="510" t="s">
        <v>943</v>
      </c>
      <c r="G1" s="510"/>
      <c r="H1" s="510"/>
    </row>
    <row r="2" spans="1:9" x14ac:dyDescent="0.2">
      <c r="B2" s="378" t="str">
        <f>Client2</f>
        <v>Department of Transport</v>
      </c>
    </row>
    <row r="3" spans="1:9" x14ac:dyDescent="0.2">
      <c r="B3" s="294"/>
      <c r="C3" s="294"/>
      <c r="D3" s="379"/>
      <c r="E3" s="379"/>
      <c r="F3" s="379"/>
      <c r="G3" s="141"/>
      <c r="H3" s="142"/>
    </row>
    <row r="4" spans="1:9" x14ac:dyDescent="0.2">
      <c r="B4" s="500" t="s">
        <v>1055</v>
      </c>
      <c r="C4" s="501"/>
      <c r="D4" s="501"/>
      <c r="E4" s="501"/>
      <c r="F4" s="501"/>
      <c r="G4" s="501"/>
      <c r="H4" s="497" t="str">
        <f>"CHAPTER "&amp;B10</f>
        <v>CHAPTER C13.3</v>
      </c>
      <c r="I4" s="167"/>
    </row>
    <row r="5" spans="1:9" ht="7.5" customHeight="1" x14ac:dyDescent="0.2">
      <c r="B5" s="493" t="str">
        <f>ContractDescription</f>
        <v>UPGRADE TO KWAMAGODA (NKHUKHU) RIVER BRIDGE 2002 OVER KWAMAGODA RIVER ON DISTRTICT ROAD D59 KM 0.108 IN THE PITERMARITZBURG REGION</v>
      </c>
      <c r="C5" s="529"/>
      <c r="D5" s="529"/>
      <c r="E5" s="529"/>
      <c r="F5" s="529"/>
      <c r="G5" s="529"/>
      <c r="H5" s="498"/>
      <c r="I5" s="127"/>
    </row>
    <row r="6" spans="1:9" ht="12.75" customHeight="1" x14ac:dyDescent="0.2">
      <c r="B6" s="493"/>
      <c r="C6" s="529"/>
      <c r="D6" s="529"/>
      <c r="E6" s="529"/>
      <c r="F6" s="529"/>
      <c r="G6" s="529"/>
      <c r="H6" s="498"/>
      <c r="I6" s="127"/>
    </row>
    <row r="7" spans="1:9" ht="7.5" customHeight="1" x14ac:dyDescent="0.2">
      <c r="B7" s="495"/>
      <c r="C7" s="496"/>
      <c r="D7" s="496"/>
      <c r="E7" s="496"/>
      <c r="F7" s="496"/>
      <c r="G7" s="496"/>
      <c r="H7" s="499"/>
      <c r="I7" s="127"/>
    </row>
    <row r="8" spans="1:9" s="7" customFormat="1" ht="24.95" customHeight="1" x14ac:dyDescent="0.2">
      <c r="B8" s="263" t="s">
        <v>0</v>
      </c>
      <c r="C8" s="220" t="s">
        <v>1</v>
      </c>
      <c r="D8" s="220" t="s">
        <v>2</v>
      </c>
      <c r="E8" s="220" t="s">
        <v>9</v>
      </c>
      <c r="F8" s="220" t="s">
        <v>3</v>
      </c>
      <c r="G8" s="9" t="s">
        <v>4</v>
      </c>
      <c r="H8" s="9" t="s">
        <v>5</v>
      </c>
      <c r="I8" s="125"/>
    </row>
    <row r="9" spans="1:9" x14ac:dyDescent="0.2">
      <c r="A9" s="59"/>
      <c r="B9" s="316"/>
      <c r="C9" s="347"/>
      <c r="D9" s="186"/>
      <c r="E9" s="186"/>
      <c r="F9" s="186"/>
      <c r="G9" s="205"/>
      <c r="H9" s="199" t="str">
        <f t="shared" ref="H9:H19" si="0">IF(D9="","",F9*G9)</f>
        <v/>
      </c>
      <c r="I9" s="16"/>
    </row>
    <row r="10" spans="1:9" x14ac:dyDescent="0.2">
      <c r="A10" s="59"/>
      <c r="B10" s="226" t="s">
        <v>910</v>
      </c>
      <c r="C10" s="227" t="s">
        <v>911</v>
      </c>
      <c r="D10" s="306"/>
      <c r="E10" s="306"/>
      <c r="F10" s="306"/>
      <c r="G10" s="206"/>
      <c r="H10" s="199" t="str">
        <f t="shared" si="0"/>
        <v/>
      </c>
      <c r="I10" s="32"/>
    </row>
    <row r="11" spans="1:9" x14ac:dyDescent="0.2">
      <c r="A11" s="59"/>
      <c r="B11" s="316"/>
      <c r="C11" s="347"/>
      <c r="D11" s="306"/>
      <c r="E11" s="306"/>
      <c r="F11" s="306"/>
      <c r="G11" s="206"/>
      <c r="H11" s="199" t="str">
        <f t="shared" si="0"/>
        <v/>
      </c>
      <c r="I11" s="32"/>
    </row>
    <row r="12" spans="1:9" x14ac:dyDescent="0.2">
      <c r="A12" s="59"/>
      <c r="B12" s="316" t="s">
        <v>912</v>
      </c>
      <c r="C12" s="347" t="s">
        <v>913</v>
      </c>
      <c r="D12" s="306"/>
      <c r="E12" s="306"/>
      <c r="F12" s="306"/>
      <c r="G12" s="206"/>
      <c r="H12" s="199" t="str">
        <f t="shared" si="0"/>
        <v/>
      </c>
      <c r="I12" s="32"/>
    </row>
    <row r="13" spans="1:9" x14ac:dyDescent="0.2">
      <c r="A13" s="59"/>
      <c r="B13" s="316"/>
      <c r="C13" s="347"/>
      <c r="D13" s="306"/>
      <c r="E13" s="306"/>
      <c r="F13" s="306"/>
      <c r="G13" s="199"/>
      <c r="H13" s="199" t="str">
        <f t="shared" si="0"/>
        <v/>
      </c>
      <c r="I13" s="32"/>
    </row>
    <row r="14" spans="1:9" x14ac:dyDescent="0.2">
      <c r="A14" s="59"/>
      <c r="B14" s="316" t="s">
        <v>914</v>
      </c>
      <c r="C14" s="347" t="s">
        <v>945</v>
      </c>
      <c r="D14" s="306"/>
      <c r="E14" s="306"/>
      <c r="F14" s="187"/>
      <c r="G14" s="199"/>
      <c r="H14" s="199" t="str">
        <f t="shared" si="0"/>
        <v/>
      </c>
      <c r="I14" s="33"/>
    </row>
    <row r="15" spans="1:9" x14ac:dyDescent="0.2">
      <c r="A15" s="59"/>
      <c r="B15" s="316"/>
      <c r="C15" s="347"/>
      <c r="D15" s="306"/>
      <c r="E15" s="306"/>
      <c r="F15" s="187"/>
      <c r="G15" s="199"/>
      <c r="H15" s="199" t="str">
        <f t="shared" si="0"/>
        <v/>
      </c>
      <c r="I15" s="33"/>
    </row>
    <row r="16" spans="1:9" x14ac:dyDescent="0.2">
      <c r="A16" s="59"/>
      <c r="B16" s="316" t="s">
        <v>54</v>
      </c>
      <c r="C16" s="347" t="s">
        <v>915</v>
      </c>
      <c r="D16" s="306" t="s">
        <v>7</v>
      </c>
      <c r="E16" s="306"/>
      <c r="F16" s="435">
        <v>0.2</v>
      </c>
      <c r="G16" s="199"/>
      <c r="H16" s="199">
        <f t="shared" si="0"/>
        <v>0</v>
      </c>
      <c r="I16" s="33"/>
    </row>
    <row r="17" spans="1:13" x14ac:dyDescent="0.2">
      <c r="A17" s="59"/>
      <c r="B17" s="316"/>
      <c r="C17" s="347"/>
      <c r="D17" s="306"/>
      <c r="E17" s="306"/>
      <c r="F17" s="187"/>
      <c r="G17" s="199"/>
      <c r="H17" s="199" t="str">
        <f t="shared" si="0"/>
        <v/>
      </c>
      <c r="I17" s="33"/>
    </row>
    <row r="18" spans="1:13" x14ac:dyDescent="0.2">
      <c r="A18" s="59"/>
      <c r="B18" s="316" t="s">
        <v>56</v>
      </c>
      <c r="C18" s="347" t="s">
        <v>916</v>
      </c>
      <c r="D18" s="306" t="s">
        <v>7</v>
      </c>
      <c r="E18" s="306"/>
      <c r="F18" s="436">
        <v>17</v>
      </c>
      <c r="G18" s="199"/>
      <c r="H18" s="199">
        <f t="shared" si="0"/>
        <v>0</v>
      </c>
      <c r="I18" s="33"/>
    </row>
    <row r="19" spans="1:13" x14ac:dyDescent="0.2">
      <c r="A19" s="59"/>
      <c r="B19" s="316"/>
      <c r="C19" s="347"/>
      <c r="D19" s="306"/>
      <c r="E19" s="306"/>
      <c r="F19" s="187"/>
      <c r="G19" s="199"/>
      <c r="H19" s="199" t="str">
        <f t="shared" si="0"/>
        <v/>
      </c>
      <c r="I19" s="33"/>
    </row>
    <row r="20" spans="1:13" x14ac:dyDescent="0.2">
      <c r="A20" s="59"/>
      <c r="B20" s="316"/>
      <c r="C20" s="347" t="s">
        <v>944</v>
      </c>
      <c r="D20" s="306"/>
      <c r="E20" s="306"/>
      <c r="F20" s="187"/>
      <c r="G20" s="199"/>
      <c r="H20" s="199"/>
      <c r="I20" s="32"/>
    </row>
    <row r="21" spans="1:13" x14ac:dyDescent="0.2">
      <c r="A21" s="59"/>
      <c r="B21" s="316"/>
      <c r="C21" s="347"/>
      <c r="D21" s="306"/>
      <c r="E21" s="306"/>
      <c r="F21" s="306"/>
      <c r="G21" s="487"/>
      <c r="H21" s="199" t="str">
        <f t="shared" ref="H21:H41" si="1">IF(D21="","",F21*G21)</f>
        <v/>
      </c>
      <c r="I21" s="32"/>
    </row>
    <row r="22" spans="1:13" x14ac:dyDescent="0.2">
      <c r="A22" s="59"/>
      <c r="B22" s="316" t="s">
        <v>54</v>
      </c>
      <c r="C22" s="347" t="s">
        <v>915</v>
      </c>
      <c r="D22" s="306" t="s">
        <v>7</v>
      </c>
      <c r="E22" s="306"/>
      <c r="F22" s="435">
        <v>0.7</v>
      </c>
      <c r="G22" s="199"/>
      <c r="H22" s="199">
        <f t="shared" si="1"/>
        <v>0</v>
      </c>
      <c r="I22" s="33"/>
    </row>
    <row r="23" spans="1:13" x14ac:dyDescent="0.2">
      <c r="A23" s="59"/>
      <c r="B23" s="316"/>
      <c r="C23" s="347"/>
      <c r="D23" s="306"/>
      <c r="E23" s="306"/>
      <c r="F23" s="187"/>
      <c r="G23" s="199"/>
      <c r="H23" s="199" t="str">
        <f t="shared" si="1"/>
        <v/>
      </c>
      <c r="I23" s="32"/>
    </row>
    <row r="24" spans="1:13" x14ac:dyDescent="0.2">
      <c r="A24" s="59"/>
      <c r="B24" s="316" t="s">
        <v>56</v>
      </c>
      <c r="C24" s="347" t="s">
        <v>916</v>
      </c>
      <c r="D24" s="306" t="s">
        <v>7</v>
      </c>
      <c r="E24" s="306"/>
      <c r="F24" s="436">
        <v>72</v>
      </c>
      <c r="G24" s="199"/>
      <c r="H24" s="199">
        <f t="shared" si="1"/>
        <v>0</v>
      </c>
      <c r="I24" s="32"/>
    </row>
    <row r="25" spans="1:13" x14ac:dyDescent="0.2">
      <c r="A25" s="59"/>
      <c r="B25" s="316"/>
      <c r="C25" s="347"/>
      <c r="D25" s="306"/>
      <c r="E25" s="306"/>
      <c r="F25" s="187"/>
      <c r="G25" s="199"/>
      <c r="H25" s="199" t="str">
        <f t="shared" si="1"/>
        <v/>
      </c>
      <c r="I25" s="32"/>
    </row>
    <row r="26" spans="1:13" x14ac:dyDescent="0.2">
      <c r="A26" s="59"/>
      <c r="B26" s="316"/>
      <c r="C26" s="347" t="s">
        <v>946</v>
      </c>
      <c r="D26" s="306"/>
      <c r="E26" s="306"/>
      <c r="F26" s="187"/>
      <c r="G26" s="199"/>
      <c r="H26" s="199" t="str">
        <f t="shared" si="1"/>
        <v/>
      </c>
      <c r="I26" s="32"/>
    </row>
    <row r="27" spans="1:13" x14ac:dyDescent="0.2">
      <c r="A27" s="59"/>
      <c r="B27" s="316"/>
      <c r="C27" s="347"/>
      <c r="D27" s="306"/>
      <c r="E27" s="306"/>
      <c r="F27" s="187"/>
      <c r="G27" s="199"/>
      <c r="H27" s="199" t="str">
        <f t="shared" si="1"/>
        <v/>
      </c>
      <c r="I27" s="32"/>
    </row>
    <row r="28" spans="1:13" x14ac:dyDescent="0.2">
      <c r="A28" s="59"/>
      <c r="B28" s="316" t="s">
        <v>56</v>
      </c>
      <c r="C28" s="347" t="s">
        <v>916</v>
      </c>
      <c r="D28" s="306" t="s">
        <v>7</v>
      </c>
      <c r="E28" s="306"/>
      <c r="F28" s="436">
        <v>2.6</v>
      </c>
      <c r="G28" s="199"/>
      <c r="H28" s="199">
        <f t="shared" si="1"/>
        <v>0</v>
      </c>
      <c r="I28" s="32"/>
    </row>
    <row r="29" spans="1:13" x14ac:dyDescent="0.2">
      <c r="A29" s="59"/>
      <c r="B29" s="316"/>
      <c r="C29" s="347"/>
      <c r="D29" s="306"/>
      <c r="E29" s="306"/>
      <c r="F29" s="306"/>
      <c r="G29" s="487"/>
      <c r="H29" s="199" t="str">
        <f t="shared" si="1"/>
        <v/>
      </c>
      <c r="I29" s="32"/>
      <c r="M29" s="174"/>
    </row>
    <row r="30" spans="1:13" x14ac:dyDescent="0.2">
      <c r="A30" s="59"/>
      <c r="B30" s="316"/>
      <c r="C30" s="347" t="s">
        <v>947</v>
      </c>
      <c r="D30" s="306"/>
      <c r="E30" s="306"/>
      <c r="F30" s="187"/>
      <c r="G30" s="199"/>
      <c r="H30" s="199" t="str">
        <f t="shared" si="1"/>
        <v/>
      </c>
      <c r="I30" s="32"/>
    </row>
    <row r="31" spans="1:13" x14ac:dyDescent="0.2">
      <c r="A31" s="59"/>
      <c r="B31" s="316"/>
      <c r="C31" s="347"/>
      <c r="D31" s="306"/>
      <c r="E31" s="306"/>
      <c r="F31" s="187"/>
      <c r="G31" s="199"/>
      <c r="H31" s="199" t="str">
        <f t="shared" si="1"/>
        <v/>
      </c>
      <c r="I31" s="32"/>
    </row>
    <row r="32" spans="1:13" x14ac:dyDescent="0.2">
      <c r="A32" s="59"/>
      <c r="B32" s="316" t="s">
        <v>54</v>
      </c>
      <c r="C32" s="347" t="s">
        <v>915</v>
      </c>
      <c r="D32" s="306" t="s">
        <v>7</v>
      </c>
      <c r="E32" s="306"/>
      <c r="F32" s="436">
        <v>0.8</v>
      </c>
      <c r="G32" s="199"/>
      <c r="H32" s="199">
        <f t="shared" si="1"/>
        <v>0</v>
      </c>
      <c r="I32" s="32"/>
    </row>
    <row r="33" spans="1:9" x14ac:dyDescent="0.2">
      <c r="A33" s="59"/>
      <c r="B33" s="316"/>
      <c r="C33" s="347"/>
      <c r="D33" s="306"/>
      <c r="E33" s="306"/>
      <c r="F33" s="187"/>
      <c r="G33" s="199"/>
      <c r="H33" s="199" t="str">
        <f t="shared" si="1"/>
        <v/>
      </c>
      <c r="I33" s="32"/>
    </row>
    <row r="34" spans="1:9" x14ac:dyDescent="0.2">
      <c r="A34" s="59"/>
      <c r="B34" s="316" t="s">
        <v>56</v>
      </c>
      <c r="C34" s="347" t="s">
        <v>916</v>
      </c>
      <c r="D34" s="306" t="s">
        <v>7</v>
      </c>
      <c r="E34" s="306"/>
      <c r="F34" s="435">
        <v>3.4</v>
      </c>
      <c r="G34" s="199"/>
      <c r="H34" s="199">
        <f t="shared" si="1"/>
        <v>0</v>
      </c>
      <c r="I34" s="32"/>
    </row>
    <row r="35" spans="1:9" x14ac:dyDescent="0.2">
      <c r="A35" s="59"/>
      <c r="B35" s="316"/>
      <c r="C35" s="347"/>
      <c r="D35" s="306"/>
      <c r="E35" s="306"/>
      <c r="F35" s="306"/>
      <c r="G35" s="487"/>
      <c r="H35" s="199" t="str">
        <f t="shared" si="1"/>
        <v/>
      </c>
      <c r="I35" s="32"/>
    </row>
    <row r="36" spans="1:9" x14ac:dyDescent="0.2">
      <c r="A36" s="59"/>
      <c r="B36" s="316"/>
      <c r="C36" s="347" t="s">
        <v>948</v>
      </c>
      <c r="D36" s="306"/>
      <c r="E36" s="306"/>
      <c r="F36" s="187"/>
      <c r="G36" s="199"/>
      <c r="H36" s="199" t="str">
        <f t="shared" si="1"/>
        <v/>
      </c>
      <c r="I36" s="32"/>
    </row>
    <row r="37" spans="1:9" x14ac:dyDescent="0.2">
      <c r="A37" s="59"/>
      <c r="B37" s="316"/>
      <c r="C37" s="347"/>
      <c r="D37" s="306"/>
      <c r="E37" s="306"/>
      <c r="F37" s="187"/>
      <c r="G37" s="199"/>
      <c r="H37" s="199" t="str">
        <f t="shared" si="1"/>
        <v/>
      </c>
      <c r="I37" s="32"/>
    </row>
    <row r="38" spans="1:9" x14ac:dyDescent="0.2">
      <c r="A38" s="59"/>
      <c r="B38" s="316" t="s">
        <v>56</v>
      </c>
      <c r="C38" s="347" t="s">
        <v>916</v>
      </c>
      <c r="D38" s="306" t="s">
        <v>7</v>
      </c>
      <c r="E38" s="306"/>
      <c r="F38" s="437">
        <v>57.15</v>
      </c>
      <c r="G38" s="199"/>
      <c r="H38" s="199">
        <f t="shared" si="1"/>
        <v>0</v>
      </c>
      <c r="I38" s="32"/>
    </row>
    <row r="39" spans="1:9" x14ac:dyDescent="0.2">
      <c r="A39" s="59"/>
      <c r="B39" s="316"/>
      <c r="C39" s="347"/>
      <c r="D39" s="306"/>
      <c r="E39" s="306"/>
      <c r="F39" s="438"/>
      <c r="G39" s="487"/>
      <c r="H39" s="199" t="str">
        <f t="shared" si="1"/>
        <v/>
      </c>
      <c r="I39" s="32"/>
    </row>
    <row r="40" spans="1:9" x14ac:dyDescent="0.2">
      <c r="A40" s="59"/>
      <c r="B40" s="221" t="s">
        <v>69</v>
      </c>
      <c r="C40" s="222" t="s">
        <v>949</v>
      </c>
      <c r="D40" s="228" t="s">
        <v>37</v>
      </c>
      <c r="E40" s="228"/>
      <c r="F40" s="275">
        <v>84</v>
      </c>
      <c r="G40" s="199"/>
      <c r="H40" s="199">
        <f t="shared" si="1"/>
        <v>0</v>
      </c>
      <c r="I40" s="32"/>
    </row>
    <row r="41" spans="1:9" x14ac:dyDescent="0.2">
      <c r="A41" s="59"/>
      <c r="B41" s="316"/>
      <c r="C41" s="347"/>
      <c r="D41" s="306"/>
      <c r="E41" s="306"/>
      <c r="F41" s="306"/>
      <c r="G41" s="487"/>
      <c r="H41" s="199" t="str">
        <f t="shared" si="1"/>
        <v/>
      </c>
      <c r="I41" s="32"/>
    </row>
    <row r="42" spans="1:9" x14ac:dyDescent="0.2">
      <c r="A42" s="59"/>
      <c r="B42" s="221"/>
      <c r="C42" s="222"/>
      <c r="D42" s="228"/>
      <c r="E42" s="228"/>
      <c r="F42" s="187"/>
      <c r="G42" s="199"/>
      <c r="H42" s="199"/>
      <c r="I42" s="32"/>
    </row>
    <row r="43" spans="1:9" x14ac:dyDescent="0.2">
      <c r="A43" s="59"/>
      <c r="B43" s="316"/>
      <c r="C43" s="347"/>
      <c r="D43" s="306"/>
      <c r="E43" s="306"/>
      <c r="F43" s="439"/>
      <c r="G43" s="487"/>
      <c r="H43" s="199" t="str">
        <f>IF(D43="","",F43*G43)</f>
        <v/>
      </c>
      <c r="I43" s="32"/>
    </row>
    <row r="44" spans="1:9" x14ac:dyDescent="0.2">
      <c r="A44" s="59"/>
      <c r="B44" s="316"/>
      <c r="C44" s="347"/>
      <c r="D44" s="306"/>
      <c r="E44" s="306"/>
      <c r="F44" s="187"/>
      <c r="G44" s="199"/>
      <c r="H44" s="199"/>
      <c r="I44" s="32"/>
    </row>
    <row r="45" spans="1:9" x14ac:dyDescent="0.2">
      <c r="A45" s="59"/>
      <c r="B45" s="316"/>
      <c r="C45" s="347"/>
      <c r="D45" s="306"/>
      <c r="E45" s="306"/>
      <c r="F45" s="187"/>
      <c r="G45" s="199"/>
      <c r="H45" s="199"/>
      <c r="I45" s="32"/>
    </row>
    <row r="46" spans="1:9" x14ac:dyDescent="0.2">
      <c r="A46" s="59"/>
      <c r="B46" s="316"/>
      <c r="C46" s="347"/>
      <c r="D46" s="306"/>
      <c r="E46" s="306"/>
      <c r="F46" s="187"/>
      <c r="G46" s="199"/>
      <c r="H46" s="199"/>
      <c r="I46" s="32"/>
    </row>
    <row r="47" spans="1:9" x14ac:dyDescent="0.2">
      <c r="A47" s="59"/>
      <c r="B47" s="316"/>
      <c r="C47" s="347"/>
      <c r="D47" s="306"/>
      <c r="E47" s="306"/>
      <c r="F47" s="187"/>
      <c r="G47" s="199"/>
      <c r="H47" s="199"/>
      <c r="I47" s="32"/>
    </row>
    <row r="48" spans="1:9" x14ac:dyDescent="0.2">
      <c r="A48" s="59"/>
      <c r="B48" s="316"/>
      <c r="C48" s="347"/>
      <c r="D48" s="306"/>
      <c r="E48" s="306"/>
      <c r="F48" s="187"/>
      <c r="G48" s="199"/>
      <c r="H48" s="199"/>
      <c r="I48" s="32"/>
    </row>
    <row r="49" spans="1:9" x14ac:dyDescent="0.2">
      <c r="A49" s="59"/>
      <c r="B49" s="316"/>
      <c r="C49" s="347"/>
      <c r="D49" s="306"/>
      <c r="E49" s="306"/>
      <c r="F49" s="187"/>
      <c r="G49" s="199"/>
      <c r="H49" s="199"/>
      <c r="I49" s="32"/>
    </row>
    <row r="50" spans="1:9" x14ac:dyDescent="0.2">
      <c r="A50" s="59"/>
      <c r="B50" s="316"/>
      <c r="C50" s="347"/>
      <c r="D50" s="306"/>
      <c r="E50" s="306"/>
      <c r="F50" s="187"/>
      <c r="G50" s="199"/>
      <c r="H50" s="199"/>
      <c r="I50" s="32"/>
    </row>
    <row r="51" spans="1:9" x14ac:dyDescent="0.2">
      <c r="A51" s="59"/>
      <c r="B51" s="316"/>
      <c r="C51" s="347"/>
      <c r="D51" s="306"/>
      <c r="E51" s="306"/>
      <c r="F51" s="187"/>
      <c r="G51" s="199"/>
      <c r="H51" s="199"/>
      <c r="I51" s="32"/>
    </row>
    <row r="52" spans="1:9" x14ac:dyDescent="0.2">
      <c r="A52" s="59"/>
      <c r="B52" s="316"/>
      <c r="C52" s="347"/>
      <c r="D52" s="306"/>
      <c r="E52" s="306"/>
      <c r="F52" s="187"/>
      <c r="G52" s="199"/>
      <c r="H52" s="199"/>
      <c r="I52" s="32"/>
    </row>
    <row r="53" spans="1:9" x14ac:dyDescent="0.2">
      <c r="A53" s="59"/>
      <c r="B53" s="316"/>
      <c r="C53" s="347"/>
      <c r="D53" s="306"/>
      <c r="E53" s="306"/>
      <c r="F53" s="187"/>
      <c r="G53" s="199"/>
      <c r="H53" s="199"/>
      <c r="I53" s="32"/>
    </row>
    <row r="54" spans="1:9" x14ac:dyDescent="0.2">
      <c r="A54" s="59"/>
      <c r="B54" s="316"/>
      <c r="C54" s="347"/>
      <c r="D54" s="306"/>
      <c r="E54" s="306"/>
      <c r="F54" s="187"/>
      <c r="G54" s="199"/>
      <c r="H54" s="199"/>
      <c r="I54" s="32"/>
    </row>
    <row r="55" spans="1:9" x14ac:dyDescent="0.2">
      <c r="A55" s="59"/>
      <c r="B55" s="316"/>
      <c r="C55" s="347"/>
      <c r="D55" s="306"/>
      <c r="E55" s="306"/>
      <c r="F55" s="187"/>
      <c r="G55" s="199"/>
      <c r="H55" s="199"/>
      <c r="I55" s="32"/>
    </row>
    <row r="56" spans="1:9" x14ac:dyDescent="0.2">
      <c r="A56" s="59"/>
      <c r="B56" s="316"/>
      <c r="C56" s="347"/>
      <c r="D56" s="306"/>
      <c r="E56" s="306"/>
      <c r="F56" s="187"/>
      <c r="G56" s="199"/>
      <c r="H56" s="199"/>
      <c r="I56" s="32"/>
    </row>
    <row r="57" spans="1:9" x14ac:dyDescent="0.2">
      <c r="A57" s="59"/>
      <c r="B57" s="316"/>
      <c r="C57" s="347"/>
      <c r="D57" s="306"/>
      <c r="E57" s="306"/>
      <c r="F57" s="187"/>
      <c r="G57" s="199"/>
      <c r="H57" s="199"/>
      <c r="I57" s="32"/>
    </row>
    <row r="58" spans="1:9" x14ac:dyDescent="0.2">
      <c r="A58" s="59"/>
      <c r="B58" s="316"/>
      <c r="C58" s="347"/>
      <c r="D58" s="306"/>
      <c r="E58" s="306"/>
      <c r="F58" s="187"/>
      <c r="G58" s="199"/>
      <c r="H58" s="199"/>
      <c r="I58" s="32"/>
    </row>
    <row r="59" spans="1:9" x14ac:dyDescent="0.2">
      <c r="A59" s="59"/>
      <c r="B59" s="316"/>
      <c r="C59" s="347"/>
      <c r="D59" s="306"/>
      <c r="E59" s="306"/>
      <c r="F59" s="187"/>
      <c r="G59" s="199"/>
      <c r="H59" s="199"/>
    </row>
    <row r="60" spans="1:9" x14ac:dyDescent="0.2">
      <c r="A60" s="59"/>
      <c r="B60" s="316"/>
      <c r="C60" s="347"/>
      <c r="D60" s="306"/>
      <c r="E60" s="306"/>
      <c r="F60" s="435"/>
      <c r="G60" s="199"/>
      <c r="H60" s="199"/>
      <c r="I60" s="32"/>
    </row>
    <row r="61" spans="1:9" x14ac:dyDescent="0.2">
      <c r="A61" s="59"/>
      <c r="B61" s="316"/>
      <c r="C61" s="347"/>
      <c r="D61" s="306"/>
      <c r="E61" s="306"/>
      <c r="F61" s="187"/>
      <c r="G61" s="199"/>
      <c r="H61" s="199"/>
      <c r="I61" s="66"/>
    </row>
    <row r="62" spans="1:9" x14ac:dyDescent="0.2">
      <c r="A62" s="59"/>
      <c r="B62" s="316"/>
      <c r="C62" s="347"/>
      <c r="D62" s="306"/>
      <c r="E62" s="306"/>
      <c r="F62" s="435"/>
      <c r="G62" s="199"/>
      <c r="H62" s="199"/>
    </row>
    <row r="63" spans="1:9" x14ac:dyDescent="0.2">
      <c r="A63" s="59"/>
      <c r="B63" s="316"/>
      <c r="C63" s="347"/>
      <c r="D63" s="306"/>
      <c r="E63" s="306"/>
      <c r="F63" s="306"/>
      <c r="G63" s="487"/>
      <c r="H63" s="199"/>
      <c r="I63" s="32"/>
    </row>
    <row r="64" spans="1:9" x14ac:dyDescent="0.2">
      <c r="A64" s="59"/>
      <c r="B64" s="221"/>
      <c r="C64" s="222"/>
      <c r="D64" s="228"/>
      <c r="E64" s="228"/>
      <c r="F64" s="187"/>
      <c r="G64" s="199"/>
      <c r="H64" s="199"/>
      <c r="I64" s="32"/>
    </row>
    <row r="65" spans="1:9" x14ac:dyDescent="0.2">
      <c r="A65" s="59"/>
      <c r="B65" s="316"/>
      <c r="C65" s="347"/>
      <c r="D65" s="306"/>
      <c r="E65" s="306"/>
      <c r="F65" s="306"/>
      <c r="G65" s="487"/>
      <c r="H65" s="199" t="str">
        <f>IF(D65="","",F65*G65)</f>
        <v/>
      </c>
      <c r="I65" s="32"/>
    </row>
    <row r="66" spans="1:9" x14ac:dyDescent="0.2">
      <c r="A66" s="59"/>
      <c r="B66" s="316"/>
      <c r="C66" s="347"/>
      <c r="D66" s="306"/>
      <c r="E66" s="306"/>
      <c r="F66" s="306"/>
      <c r="G66" s="487"/>
      <c r="H66" s="199" t="str">
        <f>IF(D66="","",F66*G66)</f>
        <v/>
      </c>
      <c r="I66" s="32"/>
    </row>
    <row r="67" spans="1:9" x14ac:dyDescent="0.2">
      <c r="A67" s="59"/>
      <c r="B67" s="440"/>
      <c r="C67" s="268"/>
      <c r="D67" s="441"/>
      <c r="E67" s="441"/>
      <c r="F67" s="442"/>
      <c r="G67" s="199"/>
      <c r="H67" s="199"/>
      <c r="I67" s="32"/>
    </row>
    <row r="68" spans="1:9" x14ac:dyDescent="0.2">
      <c r="A68" s="59"/>
      <c r="B68" s="440"/>
      <c r="C68" s="268"/>
      <c r="D68" s="441"/>
      <c r="E68" s="441"/>
      <c r="F68" s="442"/>
      <c r="G68" s="199"/>
      <c r="H68" s="199"/>
      <c r="I68" s="32"/>
    </row>
    <row r="69" spans="1:9" x14ac:dyDescent="0.2">
      <c r="A69" s="59"/>
      <c r="B69" s="440"/>
      <c r="C69" s="268"/>
      <c r="D69" s="441"/>
      <c r="E69" s="441"/>
      <c r="F69" s="443"/>
      <c r="G69" s="199"/>
      <c r="H69" s="199"/>
      <c r="I69" s="32"/>
    </row>
    <row r="70" spans="1:9" x14ac:dyDescent="0.2">
      <c r="A70" s="59"/>
      <c r="B70" s="440"/>
      <c r="C70" s="268"/>
      <c r="D70" s="441"/>
      <c r="E70" s="441"/>
      <c r="F70" s="442"/>
      <c r="G70" s="199"/>
      <c r="H70" s="199"/>
      <c r="I70" s="32"/>
    </row>
    <row r="71" spans="1:9" x14ac:dyDescent="0.2">
      <c r="A71" s="59"/>
      <c r="B71" s="440"/>
      <c r="C71" s="268"/>
      <c r="D71" s="441"/>
      <c r="E71" s="441"/>
      <c r="F71" s="443"/>
      <c r="G71" s="199"/>
      <c r="H71" s="199"/>
      <c r="I71" s="32"/>
    </row>
    <row r="72" spans="1:9" x14ac:dyDescent="0.2">
      <c r="A72" s="59"/>
      <c r="B72" s="440"/>
      <c r="C72" s="268"/>
      <c r="D72" s="441"/>
      <c r="E72" s="441"/>
      <c r="F72" s="442"/>
      <c r="G72" s="199"/>
      <c r="H72" s="199"/>
      <c r="I72" s="32"/>
    </row>
    <row r="73" spans="1:9" x14ac:dyDescent="0.2">
      <c r="A73" s="59"/>
      <c r="B73" s="440"/>
      <c r="C73" s="268"/>
      <c r="D73" s="441"/>
      <c r="E73" s="441"/>
      <c r="F73" s="442"/>
      <c r="G73" s="199"/>
      <c r="H73" s="199"/>
      <c r="I73" s="32"/>
    </row>
    <row r="74" spans="1:9" x14ac:dyDescent="0.2">
      <c r="A74" s="59"/>
      <c r="B74" s="316"/>
      <c r="C74" s="347"/>
      <c r="D74" s="306"/>
      <c r="E74" s="306"/>
      <c r="F74" s="306"/>
      <c r="G74" s="487"/>
      <c r="H74" s="199" t="str">
        <f>IF(D74="","",F74*G74)</f>
        <v/>
      </c>
      <c r="I74" s="32"/>
    </row>
    <row r="75" spans="1:9" x14ac:dyDescent="0.2">
      <c r="A75" s="59"/>
      <c r="B75" s="316"/>
      <c r="C75" s="347"/>
      <c r="D75" s="306"/>
      <c r="E75" s="306"/>
      <c r="F75" s="306"/>
      <c r="G75" s="487"/>
      <c r="H75" s="199" t="str">
        <f>IF(D75="","",F75*G75)</f>
        <v/>
      </c>
      <c r="I75" s="32"/>
    </row>
    <row r="76" spans="1:9" s="22" customFormat="1" ht="24.75" customHeight="1" x14ac:dyDescent="0.2">
      <c r="B76" s="351" t="str">
        <f>$B$10</f>
        <v>C13.3</v>
      </c>
      <c r="C76" s="240" t="s">
        <v>655</v>
      </c>
      <c r="D76" s="241"/>
      <c r="E76" s="241"/>
      <c r="F76" s="242"/>
      <c r="G76" s="483"/>
      <c r="H76" s="484">
        <f>SUM(H9:H75)</f>
        <v>0</v>
      </c>
      <c r="I76" s="26"/>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8C15-3DBB-43E1-8F04-E96756257132}">
  <sheetPr>
    <tabColor rgb="FF00B050"/>
  </sheetPr>
  <dimension ref="B1:I77"/>
  <sheetViews>
    <sheetView view="pageBreakPreview" topLeftCell="A40" zoomScaleNormal="125" zoomScaleSheetLayoutView="100" zoomScalePageLayoutView="125" workbookViewId="0">
      <selection activeCell="P52" sqref="P52"/>
    </sheetView>
  </sheetViews>
  <sheetFormatPr defaultColWidth="6.85546875" defaultRowHeight="12.75" x14ac:dyDescent="0.2"/>
  <cols>
    <col min="1" max="1" width="0.85546875" style="58" customWidth="1"/>
    <col min="2" max="2" width="11.7109375" style="309" customWidth="1"/>
    <col min="3" max="3" width="45.7109375" style="319" customWidth="1"/>
    <col min="4" max="4" width="13.7109375" style="311" customWidth="1"/>
    <col min="5" max="5" width="5.7109375" style="311" hidden="1" customWidth="1"/>
    <col min="6" max="6" width="15.7109375" style="311" customWidth="1"/>
    <col min="7" max="7" width="15.7109375" style="342" customWidth="1"/>
    <col min="8" max="8" width="15.7109375" style="343" customWidth="1"/>
    <col min="9" max="9" width="0.85546875" style="59" customWidth="1"/>
    <col min="10" max="16384" width="6.85546875" style="58"/>
  </cols>
  <sheetData>
    <row r="1" spans="2:9" x14ac:dyDescent="0.2">
      <c r="B1" s="277" t="str">
        <f>Client1</f>
        <v>Province of KwaZulu-Natal</v>
      </c>
      <c r="F1" s="506" t="s">
        <v>943</v>
      </c>
      <c r="G1" s="506"/>
      <c r="H1" s="506"/>
    </row>
    <row r="2" spans="2:9" x14ac:dyDescent="0.2">
      <c r="B2" s="278" t="str">
        <f>Client2</f>
        <v>Department of Transport</v>
      </c>
    </row>
    <row r="3" spans="2:9" x14ac:dyDescent="0.2">
      <c r="B3" s="294"/>
      <c r="C3" s="294"/>
      <c r="D3" s="296"/>
      <c r="E3" s="296"/>
      <c r="F3" s="296"/>
      <c r="G3" s="344"/>
      <c r="H3" s="345"/>
    </row>
    <row r="4" spans="2:9" x14ac:dyDescent="0.2">
      <c r="B4" s="500" t="s">
        <v>942</v>
      </c>
      <c r="C4" s="501"/>
      <c r="D4" s="501"/>
      <c r="E4" s="501"/>
      <c r="F4" s="501"/>
      <c r="G4" s="501"/>
      <c r="H4" s="497" t="str">
        <f>"CHAPTER "&amp;B10</f>
        <v>CHAPTER C13.4</v>
      </c>
      <c r="I4" s="167"/>
    </row>
    <row r="5" spans="2:9" ht="7.5" customHeight="1" x14ac:dyDescent="0.2">
      <c r="B5" s="493" t="str">
        <f>ContractDescription</f>
        <v>UPGRADE TO KWAMAGODA (NKHUKHU) RIVER BRIDGE 2002 OVER KWAMAGODA RIVER ON DISTRTICT ROAD D59 KM 0.108 IN THE PITERMARITZBURG REGION</v>
      </c>
      <c r="C5" s="529"/>
      <c r="D5" s="529"/>
      <c r="E5" s="529"/>
      <c r="F5" s="529"/>
      <c r="G5" s="529"/>
      <c r="H5" s="498"/>
      <c r="I5" s="127"/>
    </row>
    <row r="6" spans="2:9" ht="12.75" customHeight="1" x14ac:dyDescent="0.2">
      <c r="B6" s="493"/>
      <c r="C6" s="529"/>
      <c r="D6" s="529"/>
      <c r="E6" s="529"/>
      <c r="F6" s="529"/>
      <c r="G6" s="529"/>
      <c r="H6" s="498"/>
      <c r="I6" s="127"/>
    </row>
    <row r="7" spans="2:9" ht="7.5" customHeight="1" x14ac:dyDescent="0.2">
      <c r="B7" s="495"/>
      <c r="C7" s="496"/>
      <c r="D7" s="496"/>
      <c r="E7" s="496"/>
      <c r="F7" s="496"/>
      <c r="G7" s="496"/>
      <c r="H7" s="499"/>
      <c r="I7" s="127"/>
    </row>
    <row r="8" spans="2:9" s="7" customFormat="1" ht="24.95" customHeight="1" x14ac:dyDescent="0.2">
      <c r="B8" s="263" t="s">
        <v>0</v>
      </c>
      <c r="C8" s="220" t="s">
        <v>1</v>
      </c>
      <c r="D8" s="220" t="s">
        <v>2</v>
      </c>
      <c r="E8" s="220" t="s">
        <v>9</v>
      </c>
      <c r="F8" s="220" t="s">
        <v>3</v>
      </c>
      <c r="G8" s="220" t="s">
        <v>4</v>
      </c>
      <c r="H8" s="220" t="s">
        <v>5</v>
      </c>
      <c r="I8" s="125"/>
    </row>
    <row r="9" spans="2:9" x14ac:dyDescent="0.2">
      <c r="B9" s="316"/>
      <c r="C9" s="347"/>
      <c r="D9" s="186"/>
      <c r="E9" s="186"/>
      <c r="F9" s="186"/>
      <c r="G9" s="352"/>
      <c r="H9" s="264" t="str">
        <f>IF(D9="","",F9*G9)</f>
        <v/>
      </c>
      <c r="I9" s="16"/>
    </row>
    <row r="10" spans="2:9" x14ac:dyDescent="0.2">
      <c r="B10" s="226" t="s">
        <v>917</v>
      </c>
      <c r="C10" s="227" t="s">
        <v>918</v>
      </c>
      <c r="D10" s="306"/>
      <c r="E10" s="306"/>
      <c r="F10" s="306"/>
      <c r="G10" s="353"/>
      <c r="H10" s="264" t="str">
        <f t="shared" ref="H10:H72" si="0">IF(D10="","",F10*G10)</f>
        <v/>
      </c>
      <c r="I10" s="32"/>
    </row>
    <row r="11" spans="2:9" x14ac:dyDescent="0.2">
      <c r="B11" s="316"/>
      <c r="C11" s="347"/>
      <c r="D11" s="306"/>
      <c r="E11" s="306"/>
      <c r="F11" s="306"/>
      <c r="G11" s="353"/>
      <c r="H11" s="264" t="str">
        <f t="shared" si="0"/>
        <v/>
      </c>
      <c r="I11" s="32"/>
    </row>
    <row r="12" spans="2:9" x14ac:dyDescent="0.2">
      <c r="B12" s="316" t="s">
        <v>919</v>
      </c>
      <c r="C12" s="222" t="s">
        <v>985</v>
      </c>
      <c r="D12" s="306"/>
      <c r="E12" s="306"/>
      <c r="F12" s="306"/>
      <c r="G12" s="353"/>
      <c r="H12" s="264" t="str">
        <f t="shared" si="0"/>
        <v/>
      </c>
      <c r="I12" s="32"/>
    </row>
    <row r="13" spans="2:9" x14ac:dyDescent="0.2">
      <c r="B13" s="316"/>
      <c r="C13" s="347"/>
      <c r="D13" s="306"/>
      <c r="E13" s="306"/>
      <c r="F13" s="306"/>
      <c r="G13" s="264"/>
      <c r="H13" s="264" t="str">
        <f t="shared" si="0"/>
        <v/>
      </c>
      <c r="I13" s="32"/>
    </row>
    <row r="14" spans="2:9" x14ac:dyDescent="0.2">
      <c r="B14" s="316" t="s">
        <v>920</v>
      </c>
      <c r="C14" s="347" t="s">
        <v>921</v>
      </c>
      <c r="D14" s="306"/>
      <c r="E14" s="306"/>
      <c r="F14" s="187"/>
      <c r="G14" s="264"/>
      <c r="H14" s="264" t="str">
        <f t="shared" si="0"/>
        <v/>
      </c>
      <c r="I14" s="33"/>
    </row>
    <row r="15" spans="2:9" x14ac:dyDescent="0.2">
      <c r="B15" s="316"/>
      <c r="C15" s="347"/>
      <c r="D15" s="306"/>
      <c r="E15" s="306"/>
      <c r="F15" s="187"/>
      <c r="G15" s="264"/>
      <c r="H15" s="264" t="str">
        <f t="shared" si="0"/>
        <v/>
      </c>
      <c r="I15" s="33"/>
    </row>
    <row r="16" spans="2:9" ht="25.5" x14ac:dyDescent="0.2">
      <c r="B16" s="316" t="s">
        <v>54</v>
      </c>
      <c r="C16" s="222" t="s">
        <v>1022</v>
      </c>
      <c r="D16" s="306" t="s">
        <v>34</v>
      </c>
      <c r="E16" s="306"/>
      <c r="F16" s="187">
        <v>20</v>
      </c>
      <c r="G16" s="264"/>
      <c r="H16" s="264">
        <f t="shared" ref="H16:H22" si="1">IF(D16="","",F16*G16)</f>
        <v>0</v>
      </c>
      <c r="I16" s="33"/>
    </row>
    <row r="17" spans="2:9" x14ac:dyDescent="0.2">
      <c r="B17" s="316"/>
      <c r="C17" s="347"/>
      <c r="D17" s="306"/>
      <c r="E17" s="306"/>
      <c r="F17" s="187"/>
      <c r="G17" s="264"/>
      <c r="H17" s="264" t="str">
        <f t="shared" si="1"/>
        <v/>
      </c>
      <c r="I17" s="33"/>
    </row>
    <row r="18" spans="2:9" ht="14.25" x14ac:dyDescent="0.2">
      <c r="B18" s="316" t="s">
        <v>56</v>
      </c>
      <c r="C18" s="347" t="s">
        <v>1023</v>
      </c>
      <c r="D18" s="306" t="s">
        <v>34</v>
      </c>
      <c r="E18" s="306"/>
      <c r="F18" s="187">
        <v>5</v>
      </c>
      <c r="G18" s="264"/>
      <c r="H18" s="264">
        <f t="shared" si="1"/>
        <v>0</v>
      </c>
      <c r="I18" s="32"/>
    </row>
    <row r="19" spans="2:9" x14ac:dyDescent="0.2">
      <c r="B19" s="316"/>
      <c r="C19" s="347"/>
      <c r="D19" s="306"/>
      <c r="E19" s="306"/>
      <c r="F19" s="187"/>
      <c r="G19" s="264"/>
      <c r="H19" s="264" t="str">
        <f t="shared" si="1"/>
        <v/>
      </c>
      <c r="I19" s="32"/>
    </row>
    <row r="20" spans="2:9" ht="14.25" x14ac:dyDescent="0.2">
      <c r="B20" s="316" t="s">
        <v>69</v>
      </c>
      <c r="C20" s="347" t="s">
        <v>1024</v>
      </c>
      <c r="D20" s="306" t="s">
        <v>34</v>
      </c>
      <c r="E20" s="308"/>
      <c r="F20" s="187">
        <v>45</v>
      </c>
      <c r="G20" s="264"/>
      <c r="H20" s="264">
        <f t="shared" si="1"/>
        <v>0</v>
      </c>
    </row>
    <row r="21" spans="2:9" x14ac:dyDescent="0.2">
      <c r="B21" s="316"/>
      <c r="C21" s="347"/>
      <c r="D21" s="306"/>
      <c r="E21" s="308"/>
      <c r="F21" s="187"/>
      <c r="G21" s="264"/>
      <c r="H21" s="264" t="str">
        <f t="shared" si="1"/>
        <v/>
      </c>
    </row>
    <row r="22" spans="2:9" ht="14.25" x14ac:dyDescent="0.2">
      <c r="B22" s="316" t="s">
        <v>58</v>
      </c>
      <c r="C22" s="347" t="s">
        <v>1025</v>
      </c>
      <c r="D22" s="306" t="s">
        <v>34</v>
      </c>
      <c r="E22" s="308"/>
      <c r="F22" s="187">
        <v>60</v>
      </c>
      <c r="G22" s="264"/>
      <c r="H22" s="264">
        <f t="shared" si="1"/>
        <v>0</v>
      </c>
    </row>
    <row r="23" spans="2:9" x14ac:dyDescent="0.2">
      <c r="B23" s="316"/>
      <c r="C23" s="347"/>
      <c r="D23" s="306"/>
      <c r="E23" s="308"/>
      <c r="F23" s="187"/>
      <c r="G23" s="264"/>
      <c r="H23" s="264"/>
    </row>
    <row r="24" spans="2:9" ht="14.25" x14ac:dyDescent="0.2">
      <c r="B24" s="316" t="s">
        <v>59</v>
      </c>
      <c r="C24" s="347" t="s">
        <v>1026</v>
      </c>
      <c r="D24" s="306" t="s">
        <v>34</v>
      </c>
      <c r="E24" s="308"/>
      <c r="F24" s="187">
        <v>20</v>
      </c>
      <c r="G24" s="264"/>
      <c r="H24" s="264">
        <f>IF(D24="","",F24*G24)</f>
        <v>0</v>
      </c>
    </row>
    <row r="25" spans="2:9" x14ac:dyDescent="0.2">
      <c r="B25" s="316"/>
      <c r="C25" s="347"/>
      <c r="D25" s="306"/>
      <c r="E25" s="308"/>
      <c r="F25" s="187"/>
      <c r="G25" s="264"/>
      <c r="H25" s="264"/>
    </row>
    <row r="26" spans="2:9" ht="14.25" x14ac:dyDescent="0.2">
      <c r="B26" s="316" t="s">
        <v>60</v>
      </c>
      <c r="C26" s="347" t="s">
        <v>1027</v>
      </c>
      <c r="D26" s="306" t="s">
        <v>34</v>
      </c>
      <c r="E26" s="308"/>
      <c r="F26" s="187">
        <v>240</v>
      </c>
      <c r="G26" s="264"/>
      <c r="H26" s="264">
        <f>IF(D26="","",F26*G26)</f>
        <v>0</v>
      </c>
    </row>
    <row r="27" spans="2:9" x14ac:dyDescent="0.2">
      <c r="B27" s="316"/>
      <c r="C27" s="347"/>
      <c r="D27" s="306"/>
      <c r="E27" s="308"/>
      <c r="F27" s="187"/>
      <c r="G27" s="264"/>
      <c r="H27" s="264"/>
    </row>
    <row r="28" spans="2:9" ht="25.5" x14ac:dyDescent="0.2">
      <c r="B28" s="316" t="s">
        <v>308</v>
      </c>
      <c r="C28" s="347" t="s">
        <v>1028</v>
      </c>
      <c r="D28" s="306" t="s">
        <v>34</v>
      </c>
      <c r="E28" s="308"/>
      <c r="F28" s="187">
        <v>250</v>
      </c>
      <c r="G28" s="264"/>
      <c r="H28" s="264">
        <f>IF(D28="","",F28*G28)</f>
        <v>0</v>
      </c>
    </row>
    <row r="29" spans="2:9" x14ac:dyDescent="0.2">
      <c r="B29" s="316"/>
      <c r="C29" s="347"/>
      <c r="D29" s="306"/>
      <c r="E29" s="308"/>
      <c r="F29" s="187"/>
      <c r="G29" s="264"/>
      <c r="H29" s="264"/>
    </row>
    <row r="30" spans="2:9" ht="14.25" x14ac:dyDescent="0.2">
      <c r="B30" s="316" t="s">
        <v>65</v>
      </c>
      <c r="C30" s="347" t="s">
        <v>1029</v>
      </c>
      <c r="D30" s="306" t="s">
        <v>34</v>
      </c>
      <c r="E30" s="308"/>
      <c r="F30" s="187">
        <v>20</v>
      </c>
      <c r="G30" s="264"/>
      <c r="H30" s="264">
        <f>IF(D30="","",F30*G30)</f>
        <v>0</v>
      </c>
    </row>
    <row r="31" spans="2:9" x14ac:dyDescent="0.2">
      <c r="B31" s="316"/>
      <c r="C31" s="347"/>
      <c r="D31" s="306"/>
      <c r="E31" s="308"/>
      <c r="F31" s="187"/>
      <c r="G31" s="264"/>
      <c r="H31" s="264"/>
    </row>
    <row r="32" spans="2:9" ht="14.25" x14ac:dyDescent="0.2">
      <c r="B32" s="316" t="s">
        <v>939</v>
      </c>
      <c r="C32" s="347" t="s">
        <v>1030</v>
      </c>
      <c r="D32" s="306" t="s">
        <v>34</v>
      </c>
      <c r="E32" s="308"/>
      <c r="F32" s="187">
        <v>380</v>
      </c>
      <c r="G32" s="264"/>
      <c r="H32" s="264">
        <f>IF(D32="","",F32*G32)</f>
        <v>0</v>
      </c>
    </row>
    <row r="33" spans="2:9" x14ac:dyDescent="0.2">
      <c r="B33" s="316"/>
      <c r="C33" s="347"/>
      <c r="D33" s="306"/>
      <c r="E33" s="308"/>
      <c r="F33" s="187"/>
      <c r="G33" s="264"/>
      <c r="H33" s="264" t="str">
        <f>IF(D33="","",F33*G33)</f>
        <v/>
      </c>
    </row>
    <row r="34" spans="2:9" ht="38.25" x14ac:dyDescent="0.2">
      <c r="B34" s="316" t="s">
        <v>922</v>
      </c>
      <c r="C34" s="347" t="s">
        <v>923</v>
      </c>
      <c r="D34" s="306"/>
      <c r="E34" s="306"/>
      <c r="F34" s="187"/>
      <c r="G34" s="264"/>
      <c r="H34" s="264" t="str">
        <f>IF(D34="","",F34*G34)</f>
        <v/>
      </c>
      <c r="I34" s="33"/>
    </row>
    <row r="35" spans="2:9" x14ac:dyDescent="0.2">
      <c r="B35" s="316"/>
      <c r="C35" s="347"/>
      <c r="D35" s="306"/>
      <c r="E35" s="186"/>
      <c r="F35" s="232"/>
      <c r="G35" s="264"/>
      <c r="H35" s="264" t="str">
        <f>IF(D35="","",F35*G35)</f>
        <v/>
      </c>
      <c r="I35" s="16"/>
    </row>
    <row r="36" spans="2:9" s="45" customFormat="1" ht="14.25" x14ac:dyDescent="0.2">
      <c r="B36" s="316" t="s">
        <v>924</v>
      </c>
      <c r="C36" s="347" t="s">
        <v>925</v>
      </c>
      <c r="D36" s="306" t="s">
        <v>34</v>
      </c>
      <c r="E36" s="186"/>
      <c r="F36" s="187">
        <v>230</v>
      </c>
      <c r="G36" s="264"/>
      <c r="H36" s="264">
        <f>IF(D36="","",F36*G36)</f>
        <v>0</v>
      </c>
      <c r="I36" s="16"/>
    </row>
    <row r="37" spans="2:9" s="45" customFormat="1" x14ac:dyDescent="0.2">
      <c r="B37" s="316"/>
      <c r="C37" s="347"/>
      <c r="D37" s="306"/>
      <c r="E37" s="186"/>
      <c r="F37" s="187"/>
      <c r="G37" s="264"/>
      <c r="H37" s="264"/>
      <c r="I37" s="16"/>
    </row>
    <row r="38" spans="2:9" s="45" customFormat="1" ht="14.25" x14ac:dyDescent="0.2">
      <c r="B38" s="316" t="s">
        <v>926</v>
      </c>
      <c r="C38" s="347" t="s">
        <v>927</v>
      </c>
      <c r="D38" s="306" t="s">
        <v>34</v>
      </c>
      <c r="E38" s="186"/>
      <c r="F38" s="187">
        <v>50</v>
      </c>
      <c r="G38" s="264"/>
      <c r="H38" s="264">
        <f>IF(D38="","",F38*G38)</f>
        <v>0</v>
      </c>
      <c r="I38" s="16"/>
    </row>
    <row r="39" spans="2:9" x14ac:dyDescent="0.2">
      <c r="B39" s="316"/>
      <c r="C39" s="347"/>
      <c r="D39" s="306"/>
      <c r="E39" s="306"/>
      <c r="F39" s="187"/>
      <c r="G39" s="264"/>
      <c r="H39" s="264" t="str">
        <f>IF(D39="","",F39*G39)</f>
        <v/>
      </c>
      <c r="I39" s="33"/>
    </row>
    <row r="40" spans="2:9" x14ac:dyDescent="0.2">
      <c r="B40" s="316" t="s">
        <v>928</v>
      </c>
      <c r="C40" s="347" t="s">
        <v>929</v>
      </c>
      <c r="D40" s="306" t="s">
        <v>12</v>
      </c>
      <c r="E40" s="306"/>
      <c r="F40" s="187">
        <v>1</v>
      </c>
      <c r="G40" s="264"/>
      <c r="H40" s="264">
        <f>IF(D40="","",F40*G40)</f>
        <v>0</v>
      </c>
      <c r="I40" s="33"/>
    </row>
    <row r="41" spans="2:9" x14ac:dyDescent="0.2">
      <c r="B41" s="316"/>
      <c r="C41" s="347"/>
      <c r="D41" s="306"/>
      <c r="E41" s="306"/>
      <c r="F41" s="187"/>
      <c r="G41" s="264"/>
      <c r="H41" s="264" t="str">
        <f>IF(D41="","",F41*G41)</f>
        <v/>
      </c>
      <c r="I41" s="32"/>
    </row>
    <row r="42" spans="2:9" x14ac:dyDescent="0.2">
      <c r="B42" s="316"/>
      <c r="C42" s="347"/>
      <c r="D42" s="306"/>
      <c r="E42" s="306"/>
      <c r="F42" s="187"/>
      <c r="G42" s="264"/>
      <c r="H42" s="264"/>
      <c r="I42" s="32"/>
    </row>
    <row r="43" spans="2:9" x14ac:dyDescent="0.2">
      <c r="B43" s="316"/>
      <c r="C43" s="347"/>
      <c r="D43" s="306"/>
      <c r="E43" s="306"/>
      <c r="F43" s="187"/>
      <c r="G43" s="264"/>
      <c r="H43" s="264"/>
      <c r="I43" s="32"/>
    </row>
    <row r="44" spans="2:9" x14ac:dyDescent="0.2">
      <c r="B44" s="316"/>
      <c r="C44" s="347"/>
      <c r="D44" s="306"/>
      <c r="E44" s="306"/>
      <c r="F44" s="187"/>
      <c r="G44" s="354"/>
      <c r="H44" s="264"/>
      <c r="I44" s="32"/>
    </row>
    <row r="45" spans="2:9" x14ac:dyDescent="0.2">
      <c r="B45" s="316"/>
      <c r="C45" s="347"/>
      <c r="D45" s="306"/>
      <c r="E45" s="306"/>
      <c r="F45" s="306"/>
      <c r="G45" s="229"/>
      <c r="H45" s="264"/>
      <c r="I45" s="32"/>
    </row>
    <row r="46" spans="2:9" x14ac:dyDescent="0.2">
      <c r="B46" s="316"/>
      <c r="C46" s="347"/>
      <c r="D46" s="306"/>
      <c r="E46" s="306"/>
      <c r="F46" s="306"/>
      <c r="G46" s="229"/>
      <c r="H46" s="264"/>
      <c r="I46" s="32"/>
    </row>
    <row r="47" spans="2:9" x14ac:dyDescent="0.2">
      <c r="B47" s="316"/>
      <c r="C47" s="347"/>
      <c r="D47" s="306"/>
      <c r="E47" s="306"/>
      <c r="F47" s="306"/>
      <c r="G47" s="266"/>
      <c r="H47" s="264"/>
      <c r="I47" s="32"/>
    </row>
    <row r="48" spans="2:9" x14ac:dyDescent="0.2">
      <c r="B48" s="316"/>
      <c r="C48" s="347"/>
      <c r="D48" s="306"/>
      <c r="E48" s="306"/>
      <c r="F48" s="306"/>
      <c r="G48" s="266"/>
      <c r="H48" s="264"/>
      <c r="I48" s="32"/>
    </row>
    <row r="49" spans="2:9" x14ac:dyDescent="0.2">
      <c r="B49" s="316"/>
      <c r="C49" s="347"/>
      <c r="D49" s="306"/>
      <c r="E49" s="306"/>
      <c r="F49" s="306"/>
      <c r="G49" s="266"/>
      <c r="H49" s="264"/>
      <c r="I49" s="32"/>
    </row>
    <row r="50" spans="2:9" x14ac:dyDescent="0.2">
      <c r="B50" s="316"/>
      <c r="C50" s="347"/>
      <c r="D50" s="306"/>
      <c r="E50" s="306"/>
      <c r="F50" s="306"/>
      <c r="G50" s="266"/>
      <c r="H50" s="264"/>
      <c r="I50" s="32"/>
    </row>
    <row r="51" spans="2:9" x14ac:dyDescent="0.2">
      <c r="B51" s="316"/>
      <c r="C51" s="347"/>
      <c r="D51" s="306"/>
      <c r="E51" s="306"/>
      <c r="F51" s="306"/>
      <c r="G51" s="266"/>
      <c r="H51" s="264"/>
      <c r="I51" s="32"/>
    </row>
    <row r="52" spans="2:9" x14ac:dyDescent="0.2">
      <c r="B52" s="316"/>
      <c r="C52" s="347"/>
      <c r="D52" s="306"/>
      <c r="E52" s="306"/>
      <c r="F52" s="306"/>
      <c r="G52" s="266"/>
      <c r="H52" s="264"/>
      <c r="I52" s="32"/>
    </row>
    <row r="53" spans="2:9" x14ac:dyDescent="0.2">
      <c r="B53" s="316"/>
      <c r="C53" s="347"/>
      <c r="D53" s="306"/>
      <c r="E53" s="306"/>
      <c r="F53" s="306"/>
      <c r="G53" s="266"/>
      <c r="H53" s="264"/>
      <c r="I53" s="32"/>
    </row>
    <row r="54" spans="2:9" x14ac:dyDescent="0.2">
      <c r="B54" s="316"/>
      <c r="C54" s="347"/>
      <c r="D54" s="306"/>
      <c r="E54" s="306"/>
      <c r="F54" s="306"/>
      <c r="G54" s="266"/>
      <c r="H54" s="264"/>
      <c r="I54" s="32"/>
    </row>
    <row r="55" spans="2:9" x14ac:dyDescent="0.2">
      <c r="B55" s="316"/>
      <c r="C55" s="347"/>
      <c r="D55" s="306"/>
      <c r="E55" s="306"/>
      <c r="F55" s="306"/>
      <c r="G55" s="266"/>
      <c r="H55" s="264"/>
      <c r="I55" s="32"/>
    </row>
    <row r="56" spans="2:9" x14ac:dyDescent="0.2">
      <c r="B56" s="316"/>
      <c r="C56" s="347"/>
      <c r="D56" s="306"/>
      <c r="E56" s="306"/>
      <c r="F56" s="306"/>
      <c r="G56" s="266"/>
      <c r="H56" s="264"/>
      <c r="I56" s="32"/>
    </row>
    <row r="57" spans="2:9" x14ac:dyDescent="0.2">
      <c r="B57" s="316"/>
      <c r="C57" s="347"/>
      <c r="D57" s="306"/>
      <c r="E57" s="306"/>
      <c r="F57" s="306"/>
      <c r="G57" s="266"/>
      <c r="H57" s="264"/>
      <c r="I57" s="32"/>
    </row>
    <row r="58" spans="2:9" x14ac:dyDescent="0.2">
      <c r="B58" s="316"/>
      <c r="C58" s="347"/>
      <c r="D58" s="306"/>
      <c r="E58" s="306"/>
      <c r="F58" s="306"/>
      <c r="G58" s="266"/>
      <c r="H58" s="264"/>
      <c r="I58" s="32"/>
    </row>
    <row r="59" spans="2:9" x14ac:dyDescent="0.2">
      <c r="B59" s="316"/>
      <c r="C59" s="347"/>
      <c r="D59" s="306"/>
      <c r="E59" s="306"/>
      <c r="F59" s="306"/>
      <c r="G59" s="266"/>
      <c r="H59" s="264"/>
      <c r="I59" s="32"/>
    </row>
    <row r="60" spans="2:9" x14ac:dyDescent="0.2">
      <c r="B60" s="316"/>
      <c r="C60" s="347"/>
      <c r="D60" s="306"/>
      <c r="E60" s="306"/>
      <c r="F60" s="306"/>
      <c r="G60" s="266"/>
      <c r="H60" s="264"/>
      <c r="I60" s="32"/>
    </row>
    <row r="61" spans="2:9" x14ac:dyDescent="0.2">
      <c r="B61" s="316"/>
      <c r="C61" s="347"/>
      <c r="D61" s="306"/>
      <c r="E61" s="306"/>
      <c r="F61" s="306"/>
      <c r="G61" s="266"/>
      <c r="H61" s="264"/>
      <c r="I61" s="32"/>
    </row>
    <row r="62" spans="2:9" x14ac:dyDescent="0.2">
      <c r="B62" s="316"/>
      <c r="C62" s="347"/>
      <c r="D62" s="306"/>
      <c r="E62" s="306"/>
      <c r="F62" s="306"/>
      <c r="G62" s="266"/>
      <c r="H62" s="264"/>
      <c r="I62" s="32"/>
    </row>
    <row r="63" spans="2:9" x14ac:dyDescent="0.2">
      <c r="B63" s="316"/>
      <c r="C63" s="347"/>
      <c r="D63" s="306"/>
      <c r="E63" s="306"/>
      <c r="F63" s="306"/>
      <c r="G63" s="266"/>
      <c r="H63" s="264"/>
      <c r="I63" s="32"/>
    </row>
    <row r="64" spans="2:9" x14ac:dyDescent="0.2">
      <c r="B64" s="316"/>
      <c r="C64" s="347"/>
      <c r="D64" s="306"/>
      <c r="E64" s="306"/>
      <c r="F64" s="306"/>
      <c r="G64" s="266"/>
      <c r="H64" s="264"/>
      <c r="I64" s="32"/>
    </row>
    <row r="65" spans="2:9" x14ac:dyDescent="0.2">
      <c r="B65" s="316"/>
      <c r="C65" s="347"/>
      <c r="D65" s="306"/>
      <c r="E65" s="306"/>
      <c r="F65" s="306"/>
      <c r="G65" s="266"/>
      <c r="H65" s="264"/>
      <c r="I65" s="32"/>
    </row>
    <row r="66" spans="2:9" x14ac:dyDescent="0.2">
      <c r="B66" s="316"/>
      <c r="C66" s="347"/>
      <c r="D66" s="306"/>
      <c r="E66" s="306"/>
      <c r="F66" s="306"/>
      <c r="G66" s="266"/>
      <c r="H66" s="264"/>
      <c r="I66" s="32"/>
    </row>
    <row r="67" spans="2:9" x14ac:dyDescent="0.2">
      <c r="B67" s="316"/>
      <c r="C67" s="347"/>
      <c r="D67" s="306"/>
      <c r="E67" s="306"/>
      <c r="F67" s="306"/>
      <c r="G67" s="266"/>
      <c r="H67" s="264"/>
      <c r="I67" s="32"/>
    </row>
    <row r="68" spans="2:9" x14ac:dyDescent="0.2">
      <c r="B68" s="316"/>
      <c r="C68" s="347"/>
      <c r="D68" s="306"/>
      <c r="E68" s="306"/>
      <c r="F68" s="306"/>
      <c r="G68" s="266"/>
      <c r="H68" s="264"/>
      <c r="I68" s="32"/>
    </row>
    <row r="69" spans="2:9" x14ac:dyDescent="0.2">
      <c r="B69" s="316"/>
      <c r="C69" s="347"/>
      <c r="D69" s="306"/>
      <c r="E69" s="306"/>
      <c r="F69" s="306"/>
      <c r="G69" s="266"/>
      <c r="H69" s="264"/>
      <c r="I69" s="32"/>
    </row>
    <row r="70" spans="2:9" x14ac:dyDescent="0.2">
      <c r="B70" s="316"/>
      <c r="C70" s="347"/>
      <c r="D70" s="306"/>
      <c r="E70" s="306"/>
      <c r="F70" s="306"/>
      <c r="G70" s="266"/>
      <c r="H70" s="264"/>
      <c r="I70" s="32"/>
    </row>
    <row r="71" spans="2:9" x14ac:dyDescent="0.2">
      <c r="B71" s="316"/>
      <c r="C71" s="347"/>
      <c r="D71" s="306"/>
      <c r="E71" s="306"/>
      <c r="F71" s="306"/>
      <c r="G71" s="266"/>
      <c r="H71" s="264"/>
      <c r="I71" s="32"/>
    </row>
    <row r="72" spans="2:9" x14ac:dyDescent="0.2">
      <c r="B72" s="316"/>
      <c r="C72" s="347"/>
      <c r="D72" s="306"/>
      <c r="E72" s="306"/>
      <c r="F72" s="306"/>
      <c r="G72" s="266"/>
      <c r="H72" s="264" t="str">
        <f t="shared" si="0"/>
        <v/>
      </c>
      <c r="I72" s="32"/>
    </row>
    <row r="73" spans="2:9" x14ac:dyDescent="0.2">
      <c r="B73" s="316"/>
      <c r="C73" s="347"/>
      <c r="D73" s="306"/>
      <c r="E73" s="306"/>
      <c r="F73" s="306"/>
      <c r="G73" s="266"/>
      <c r="H73" s="264"/>
      <c r="I73" s="32"/>
    </row>
    <row r="74" spans="2:9" s="22" customFormat="1" ht="19.5" customHeight="1" x14ac:dyDescent="0.2">
      <c r="B74" s="285" t="str">
        <f>$B$10</f>
        <v>C13.4</v>
      </c>
      <c r="C74" s="240" t="s">
        <v>654</v>
      </c>
      <c r="D74" s="241"/>
      <c r="E74" s="241"/>
      <c r="F74" s="242"/>
      <c r="G74" s="241"/>
      <c r="H74" s="243">
        <f>SUM(H9:H73)</f>
        <v>0</v>
      </c>
      <c r="I74" s="26"/>
    </row>
    <row r="75" spans="2:9" x14ac:dyDescent="0.2">
      <c r="B75" s="567" t="s">
        <v>731</v>
      </c>
      <c r="C75" s="567"/>
      <c r="D75" s="567"/>
      <c r="E75" s="567"/>
      <c r="F75" s="568" t="s">
        <v>731</v>
      </c>
      <c r="G75" s="568"/>
      <c r="H75" s="568"/>
    </row>
    <row r="76" spans="2:9" x14ac:dyDescent="0.2">
      <c r="B76" s="567" t="s">
        <v>731</v>
      </c>
      <c r="C76" s="567"/>
      <c r="D76" s="567"/>
      <c r="E76" s="567"/>
      <c r="F76" s="568"/>
      <c r="G76" s="568"/>
      <c r="H76" s="568"/>
    </row>
    <row r="77" spans="2:9" x14ac:dyDescent="0.2">
      <c r="B77" s="569"/>
      <c r="C77" s="569"/>
      <c r="D77" s="569"/>
      <c r="E77" s="569"/>
      <c r="F77" s="490"/>
      <c r="G77" s="490"/>
      <c r="H77" s="490"/>
    </row>
  </sheetData>
  <mergeCells count="8">
    <mergeCell ref="F1:H1"/>
    <mergeCell ref="B4:G4"/>
    <mergeCell ref="H4:H7"/>
    <mergeCell ref="B5:G7"/>
    <mergeCell ref="B75:E75"/>
    <mergeCell ref="F75:H77"/>
    <mergeCell ref="B76:E76"/>
    <mergeCell ref="B77:E7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4212D-9769-48A2-8F41-5BF0FE346F9E}">
  <sheetPr>
    <tabColor rgb="FF00B050"/>
  </sheetPr>
  <dimension ref="B1:I66"/>
  <sheetViews>
    <sheetView view="pageBreakPreview" topLeftCell="A61" zoomScaleNormal="85" zoomScaleSheetLayoutView="100" zoomScalePageLayoutView="125" workbookViewId="0">
      <selection activeCell="H62" sqref="H62"/>
    </sheetView>
  </sheetViews>
  <sheetFormatPr defaultColWidth="6.85546875" defaultRowHeight="12.75" x14ac:dyDescent="0.2"/>
  <cols>
    <col min="1" max="1" width="0.85546875" style="58" customWidth="1"/>
    <col min="2" max="2" width="11.7109375" style="309" customWidth="1"/>
    <col min="3" max="3" width="45.7109375" style="319" customWidth="1"/>
    <col min="4" max="4" width="13.7109375" style="311" customWidth="1"/>
    <col min="5" max="5" width="5.7109375" style="311" hidden="1" customWidth="1"/>
    <col min="6" max="6" width="15.7109375" style="311" customWidth="1"/>
    <col min="7" max="7" width="15.7109375" style="342" customWidth="1"/>
    <col min="8" max="8" width="15.7109375" style="343" customWidth="1"/>
    <col min="9" max="9" width="0.85546875" style="59" customWidth="1"/>
    <col min="10" max="16384" width="6.85546875" style="58"/>
  </cols>
  <sheetData>
    <row r="1" spans="2:9" x14ac:dyDescent="0.2">
      <c r="B1" s="277" t="str">
        <f>Client1</f>
        <v>Province of KwaZulu-Natal</v>
      </c>
      <c r="F1" s="506" t="s">
        <v>943</v>
      </c>
      <c r="G1" s="506"/>
      <c r="H1" s="506"/>
    </row>
    <row r="2" spans="2:9" x14ac:dyDescent="0.2">
      <c r="B2" s="378" t="str">
        <f>Client2</f>
        <v>Department of Transport</v>
      </c>
    </row>
    <row r="3" spans="2:9" x14ac:dyDescent="0.2">
      <c r="B3" s="294"/>
      <c r="C3" s="294"/>
      <c r="D3" s="379"/>
      <c r="E3" s="379"/>
      <c r="F3" s="379"/>
      <c r="G3" s="344"/>
      <c r="H3" s="345"/>
    </row>
    <row r="4" spans="2:9" x14ac:dyDescent="0.2">
      <c r="B4" s="500" t="s">
        <v>942</v>
      </c>
      <c r="C4" s="501"/>
      <c r="D4" s="501"/>
      <c r="E4" s="501"/>
      <c r="F4" s="501"/>
      <c r="G4" s="501"/>
      <c r="H4" s="497" t="str">
        <f>"CHAPTER "&amp;B10</f>
        <v>CHAPTER C13.6</v>
      </c>
      <c r="I4" s="136"/>
    </row>
    <row r="5" spans="2:9" ht="7.5" customHeight="1" x14ac:dyDescent="0.2">
      <c r="B5" s="528" t="str">
        <f>Information!C6</f>
        <v>UPGRADE TO KWAMAGODA (NKUKHU) RIVER BRIDGE 2002 OVER KWAMAGODA RIVER ON DISTRTICT ROAD D59 KM 0.108 IN THE PITERMARITZBURG REGION</v>
      </c>
      <c r="C5" s="529"/>
      <c r="D5" s="529"/>
      <c r="E5" s="529"/>
      <c r="F5" s="529"/>
      <c r="G5" s="529"/>
      <c r="H5" s="498"/>
      <c r="I5" s="127"/>
    </row>
    <row r="6" spans="2:9" ht="12.75" customHeight="1" x14ac:dyDescent="0.2">
      <c r="B6" s="493"/>
      <c r="C6" s="529"/>
      <c r="D6" s="529"/>
      <c r="E6" s="529"/>
      <c r="F6" s="529"/>
      <c r="G6" s="529"/>
      <c r="H6" s="498"/>
      <c r="I6" s="127"/>
    </row>
    <row r="7" spans="2:9" ht="7.5" customHeight="1" x14ac:dyDescent="0.2">
      <c r="B7" s="495"/>
      <c r="C7" s="496"/>
      <c r="D7" s="496"/>
      <c r="E7" s="496"/>
      <c r="F7" s="496"/>
      <c r="G7" s="496"/>
      <c r="H7" s="499"/>
      <c r="I7" s="127"/>
    </row>
    <row r="8" spans="2:9" s="7" customFormat="1" ht="24.95" customHeight="1" x14ac:dyDescent="0.2">
      <c r="B8" s="263" t="s">
        <v>0</v>
      </c>
      <c r="C8" s="220" t="s">
        <v>1</v>
      </c>
      <c r="D8" s="220" t="s">
        <v>2</v>
      </c>
      <c r="E8" s="220" t="s">
        <v>9</v>
      </c>
      <c r="F8" s="220" t="s">
        <v>3</v>
      </c>
      <c r="G8" s="220" t="s">
        <v>4</v>
      </c>
      <c r="H8" s="220" t="s">
        <v>5</v>
      </c>
      <c r="I8" s="125"/>
    </row>
    <row r="9" spans="2:9" x14ac:dyDescent="0.2">
      <c r="B9" s="316"/>
      <c r="C9" s="347"/>
      <c r="D9" s="186"/>
      <c r="E9" s="186"/>
      <c r="F9" s="306"/>
      <c r="G9" s="444"/>
      <c r="H9" s="225" t="str">
        <f t="shared" ref="H9:H25" si="0">IF(D9="","",F9*G9)</f>
        <v/>
      </c>
      <c r="I9" s="16"/>
    </row>
    <row r="10" spans="2:9" x14ac:dyDescent="0.2">
      <c r="B10" s="226" t="s">
        <v>827</v>
      </c>
      <c r="C10" s="227" t="s">
        <v>826</v>
      </c>
      <c r="D10" s="306"/>
      <c r="E10" s="306"/>
      <c r="F10" s="306"/>
      <c r="G10" s="444"/>
      <c r="H10" s="225" t="str">
        <f t="shared" si="0"/>
        <v/>
      </c>
      <c r="I10" s="32"/>
    </row>
    <row r="11" spans="2:9" x14ac:dyDescent="0.2">
      <c r="B11" s="316"/>
      <c r="C11" s="347"/>
      <c r="D11" s="306"/>
      <c r="E11" s="306"/>
      <c r="F11" s="306"/>
      <c r="G11" s="349"/>
      <c r="H11" s="225" t="str">
        <f t="shared" si="0"/>
        <v/>
      </c>
      <c r="I11" s="32"/>
    </row>
    <row r="12" spans="2:9" x14ac:dyDescent="0.2">
      <c r="B12" s="316" t="s">
        <v>825</v>
      </c>
      <c r="C12" s="347" t="s">
        <v>824</v>
      </c>
      <c r="D12" s="306"/>
      <c r="E12" s="306"/>
      <c r="F12" s="306"/>
      <c r="G12" s="349"/>
      <c r="H12" s="225" t="str">
        <f t="shared" si="0"/>
        <v/>
      </c>
      <c r="I12" s="32"/>
    </row>
    <row r="13" spans="2:9" x14ac:dyDescent="0.2">
      <c r="B13" s="316"/>
      <c r="C13" s="347"/>
      <c r="D13" s="306"/>
      <c r="E13" s="306"/>
      <c r="F13" s="306"/>
      <c r="G13" s="349"/>
      <c r="H13" s="225" t="str">
        <f t="shared" si="0"/>
        <v/>
      </c>
      <c r="I13" s="32"/>
    </row>
    <row r="14" spans="2:9" ht="25.5" x14ac:dyDescent="0.2">
      <c r="B14" s="316" t="s">
        <v>823</v>
      </c>
      <c r="C14" s="347" t="s">
        <v>950</v>
      </c>
      <c r="D14" s="306" t="s">
        <v>49</v>
      </c>
      <c r="E14" s="306"/>
      <c r="F14" s="187">
        <v>18</v>
      </c>
      <c r="G14" s="231"/>
      <c r="H14" s="225">
        <f t="shared" si="0"/>
        <v>0</v>
      </c>
      <c r="I14" s="33"/>
    </row>
    <row r="15" spans="2:9" x14ac:dyDescent="0.2">
      <c r="B15" s="316"/>
      <c r="C15" s="347"/>
      <c r="D15" s="306"/>
      <c r="E15" s="306"/>
      <c r="F15" s="187"/>
      <c r="G15" s="231"/>
      <c r="H15" s="225"/>
      <c r="I15" s="33"/>
    </row>
    <row r="16" spans="2:9" ht="25.5" x14ac:dyDescent="0.2">
      <c r="B16" s="316" t="s">
        <v>731</v>
      </c>
      <c r="C16" s="347" t="s">
        <v>951</v>
      </c>
      <c r="D16" s="306" t="s">
        <v>49</v>
      </c>
      <c r="E16" s="306"/>
      <c r="F16" s="187">
        <v>30</v>
      </c>
      <c r="G16" s="231"/>
      <c r="H16" s="225">
        <f t="shared" ref="H16" si="1">IF(D16="","",F16*G16)</f>
        <v>0</v>
      </c>
      <c r="I16" s="33"/>
    </row>
    <row r="17" spans="2:9" x14ac:dyDescent="0.2">
      <c r="B17" s="226"/>
      <c r="C17" s="347"/>
      <c r="D17" s="306"/>
      <c r="E17" s="306"/>
      <c r="F17" s="187"/>
      <c r="G17" s="231"/>
      <c r="H17" s="225" t="str">
        <f t="shared" si="0"/>
        <v/>
      </c>
      <c r="I17" s="33"/>
    </row>
    <row r="18" spans="2:9" ht="51" x14ac:dyDescent="0.2">
      <c r="B18" s="316" t="s">
        <v>822</v>
      </c>
      <c r="C18" s="347" t="s">
        <v>821</v>
      </c>
      <c r="D18" s="306" t="s">
        <v>12</v>
      </c>
      <c r="E18" s="306"/>
      <c r="F18" s="187">
        <v>1</v>
      </c>
      <c r="G18" s="231"/>
      <c r="H18" s="225">
        <f t="shared" si="0"/>
        <v>0</v>
      </c>
      <c r="I18" s="33"/>
    </row>
    <row r="19" spans="2:9" x14ac:dyDescent="0.2">
      <c r="B19" s="316"/>
      <c r="C19" s="347"/>
      <c r="D19" s="306"/>
      <c r="E19" s="306"/>
      <c r="F19" s="187"/>
      <c r="G19" s="231"/>
      <c r="H19" s="225" t="str">
        <f t="shared" si="0"/>
        <v/>
      </c>
      <c r="I19" s="33"/>
    </row>
    <row r="20" spans="2:9" ht="25.5" x14ac:dyDescent="0.2">
      <c r="B20" s="316" t="s">
        <v>820</v>
      </c>
      <c r="C20" s="347" t="s">
        <v>828</v>
      </c>
      <c r="D20" s="306" t="s">
        <v>86</v>
      </c>
      <c r="E20" s="308"/>
      <c r="F20" s="187">
        <v>10</v>
      </c>
      <c r="G20" s="446"/>
      <c r="H20" s="225">
        <f t="shared" si="0"/>
        <v>0</v>
      </c>
    </row>
    <row r="21" spans="2:9" x14ac:dyDescent="0.2">
      <c r="B21" s="316"/>
      <c r="C21" s="347"/>
      <c r="D21" s="306"/>
      <c r="E21" s="308"/>
      <c r="F21" s="187"/>
      <c r="G21" s="446"/>
      <c r="H21" s="225"/>
    </row>
    <row r="22" spans="2:9" x14ac:dyDescent="0.2">
      <c r="B22" s="316" t="s">
        <v>819</v>
      </c>
      <c r="C22" s="347" t="s">
        <v>952</v>
      </c>
      <c r="D22" s="306"/>
      <c r="E22" s="308"/>
      <c r="F22" s="187"/>
      <c r="G22" s="446"/>
      <c r="H22" s="225"/>
    </row>
    <row r="23" spans="2:9" x14ac:dyDescent="0.2">
      <c r="B23" s="316"/>
      <c r="C23" s="347"/>
      <c r="D23" s="306"/>
      <c r="E23" s="308"/>
      <c r="F23" s="187"/>
      <c r="G23" s="447"/>
      <c r="H23" s="225" t="str">
        <f t="shared" si="0"/>
        <v/>
      </c>
    </row>
    <row r="24" spans="2:9" ht="63.75" x14ac:dyDescent="0.2">
      <c r="B24" s="316" t="s">
        <v>731</v>
      </c>
      <c r="C24" s="347" t="s">
        <v>953</v>
      </c>
      <c r="D24" s="306" t="s">
        <v>49</v>
      </c>
      <c r="E24" s="306"/>
      <c r="F24" s="187">
        <v>30</v>
      </c>
      <c r="G24" s="231"/>
      <c r="H24" s="225">
        <f t="shared" si="0"/>
        <v>0</v>
      </c>
      <c r="I24" s="33"/>
    </row>
    <row r="25" spans="2:9" x14ac:dyDescent="0.2">
      <c r="B25" s="316"/>
      <c r="C25" s="347"/>
      <c r="D25" s="306"/>
      <c r="E25" s="186"/>
      <c r="F25" s="187"/>
      <c r="G25" s="230"/>
      <c r="H25" s="225" t="str">
        <f t="shared" si="0"/>
        <v/>
      </c>
      <c r="I25" s="16"/>
    </row>
    <row r="26" spans="2:9" s="45" customFormat="1" ht="38.25" x14ac:dyDescent="0.2">
      <c r="B26" s="316"/>
      <c r="C26" s="347" t="s">
        <v>954</v>
      </c>
      <c r="D26" s="306" t="s">
        <v>49</v>
      </c>
      <c r="E26" s="306"/>
      <c r="F26" s="187">
        <v>86</v>
      </c>
      <c r="G26" s="231"/>
      <c r="H26" s="225">
        <f t="shared" ref="H26" si="2">IF(D26="","",F26*G26)</f>
        <v>0</v>
      </c>
      <c r="I26" s="16"/>
    </row>
    <row r="27" spans="2:9" x14ac:dyDescent="0.2">
      <c r="B27" s="316"/>
      <c r="C27" s="347"/>
      <c r="D27" s="306"/>
      <c r="E27" s="306"/>
      <c r="F27" s="187"/>
      <c r="G27" s="238"/>
      <c r="H27" s="225"/>
      <c r="I27" s="33"/>
    </row>
    <row r="28" spans="2:9" ht="38.25" x14ac:dyDescent="0.2">
      <c r="B28" s="316"/>
      <c r="C28" s="347" t="s">
        <v>955</v>
      </c>
      <c r="D28" s="306" t="s">
        <v>49</v>
      </c>
      <c r="E28" s="306"/>
      <c r="F28" s="187">
        <v>40</v>
      </c>
      <c r="G28" s="231"/>
      <c r="H28" s="225">
        <f t="shared" ref="H28" si="3">IF(D28="","",F28*G28)</f>
        <v>0</v>
      </c>
      <c r="I28" s="33"/>
    </row>
    <row r="29" spans="2:9" x14ac:dyDescent="0.2">
      <c r="B29" s="316"/>
      <c r="C29" s="347"/>
      <c r="D29" s="306"/>
      <c r="E29" s="306"/>
      <c r="F29" s="187"/>
      <c r="G29" s="265"/>
      <c r="H29" s="225"/>
      <c r="I29" s="32"/>
    </row>
    <row r="30" spans="2:9" x14ac:dyDescent="0.2">
      <c r="B30" s="316"/>
      <c r="C30" s="347"/>
      <c r="D30" s="306"/>
      <c r="E30" s="306"/>
      <c r="F30" s="187"/>
      <c r="G30" s="265"/>
      <c r="H30" s="225"/>
      <c r="I30" s="32"/>
    </row>
    <row r="31" spans="2:9" x14ac:dyDescent="0.2">
      <c r="B31" s="316"/>
      <c r="C31" s="347"/>
      <c r="D31" s="306"/>
      <c r="E31" s="306"/>
      <c r="F31" s="187"/>
      <c r="G31" s="341"/>
      <c r="H31" s="225"/>
      <c r="I31" s="32"/>
    </row>
    <row r="32" spans="2:9" x14ac:dyDescent="0.2">
      <c r="B32" s="316"/>
      <c r="C32" s="347"/>
      <c r="D32" s="306"/>
      <c r="E32" s="306"/>
      <c r="F32" s="187"/>
      <c r="G32" s="341"/>
      <c r="H32" s="225"/>
      <c r="I32" s="32"/>
    </row>
    <row r="33" spans="2:9" x14ac:dyDescent="0.2">
      <c r="B33" s="316"/>
      <c r="C33" s="347"/>
      <c r="D33" s="306"/>
      <c r="E33" s="306"/>
      <c r="F33" s="306"/>
      <c r="G33" s="265"/>
      <c r="H33" s="225"/>
      <c r="I33" s="32"/>
    </row>
    <row r="34" spans="2:9" x14ac:dyDescent="0.2">
      <c r="B34" s="316"/>
      <c r="C34" s="347"/>
      <c r="D34" s="306"/>
      <c r="E34" s="306"/>
      <c r="F34" s="306"/>
      <c r="G34" s="265"/>
      <c r="H34" s="225"/>
      <c r="I34" s="32"/>
    </row>
    <row r="35" spans="2:9" x14ac:dyDescent="0.2">
      <c r="B35" s="316"/>
      <c r="C35" s="347"/>
      <c r="D35" s="306"/>
      <c r="E35" s="306"/>
      <c r="F35" s="306"/>
      <c r="G35" s="238"/>
      <c r="H35" s="225" t="str">
        <f t="shared" ref="H35:H65" si="4">IF(D35="","",F35*G35)</f>
        <v/>
      </c>
      <c r="I35" s="32"/>
    </row>
    <row r="36" spans="2:9" x14ac:dyDescent="0.2">
      <c r="B36" s="316"/>
      <c r="C36" s="347"/>
      <c r="D36" s="306"/>
      <c r="E36" s="306"/>
      <c r="F36" s="306"/>
      <c r="G36" s="238"/>
      <c r="H36" s="225" t="str">
        <f t="shared" si="4"/>
        <v/>
      </c>
      <c r="I36" s="32"/>
    </row>
    <row r="37" spans="2:9" x14ac:dyDescent="0.2">
      <c r="B37" s="316"/>
      <c r="C37" s="347"/>
      <c r="D37" s="306"/>
      <c r="E37" s="306"/>
      <c r="F37" s="306"/>
      <c r="G37" s="238"/>
      <c r="H37" s="225" t="str">
        <f t="shared" si="4"/>
        <v/>
      </c>
      <c r="I37" s="32"/>
    </row>
    <row r="38" spans="2:9" x14ac:dyDescent="0.2">
      <c r="B38" s="316"/>
      <c r="C38" s="347"/>
      <c r="D38" s="306"/>
      <c r="E38" s="306"/>
      <c r="F38" s="306"/>
      <c r="G38" s="238"/>
      <c r="H38" s="225" t="str">
        <f t="shared" si="4"/>
        <v/>
      </c>
      <c r="I38" s="32"/>
    </row>
    <row r="39" spans="2:9" x14ac:dyDescent="0.2">
      <c r="B39" s="316"/>
      <c r="C39" s="347"/>
      <c r="D39" s="306"/>
      <c r="E39" s="306"/>
      <c r="F39" s="306"/>
      <c r="G39" s="238"/>
      <c r="H39" s="225" t="str">
        <f t="shared" si="4"/>
        <v/>
      </c>
      <c r="I39" s="32"/>
    </row>
    <row r="40" spans="2:9" x14ac:dyDescent="0.2">
      <c r="B40" s="316"/>
      <c r="C40" s="347"/>
      <c r="D40" s="306"/>
      <c r="E40" s="306"/>
      <c r="F40" s="306"/>
      <c r="G40" s="238"/>
      <c r="H40" s="225" t="str">
        <f t="shared" si="4"/>
        <v/>
      </c>
      <c r="I40" s="32"/>
    </row>
    <row r="41" spans="2:9" x14ac:dyDescent="0.2">
      <c r="B41" s="316"/>
      <c r="C41" s="347"/>
      <c r="D41" s="306"/>
      <c r="E41" s="306"/>
      <c r="F41" s="306"/>
      <c r="G41" s="238"/>
      <c r="H41" s="225" t="str">
        <f t="shared" si="4"/>
        <v/>
      </c>
      <c r="I41" s="32"/>
    </row>
    <row r="42" spans="2:9" x14ac:dyDescent="0.2">
      <c r="B42" s="316"/>
      <c r="C42" s="347"/>
      <c r="D42" s="306"/>
      <c r="E42" s="306"/>
      <c r="F42" s="306"/>
      <c r="G42" s="238"/>
      <c r="H42" s="225" t="str">
        <f t="shared" si="4"/>
        <v/>
      </c>
      <c r="I42" s="32"/>
    </row>
    <row r="43" spans="2:9" x14ac:dyDescent="0.2">
      <c r="B43" s="316"/>
      <c r="C43" s="347"/>
      <c r="D43" s="306"/>
      <c r="E43" s="306"/>
      <c r="F43" s="306"/>
      <c r="G43" s="238"/>
      <c r="H43" s="225" t="str">
        <f t="shared" si="4"/>
        <v/>
      </c>
      <c r="I43" s="32"/>
    </row>
    <row r="44" spans="2:9" x14ac:dyDescent="0.2">
      <c r="B44" s="316"/>
      <c r="C44" s="347"/>
      <c r="D44" s="306"/>
      <c r="E44" s="306"/>
      <c r="F44" s="306"/>
      <c r="G44" s="238"/>
      <c r="H44" s="225" t="str">
        <f t="shared" si="4"/>
        <v/>
      </c>
      <c r="I44" s="32"/>
    </row>
    <row r="45" spans="2:9" x14ac:dyDescent="0.2">
      <c r="B45" s="316"/>
      <c r="C45" s="347"/>
      <c r="D45" s="306"/>
      <c r="E45" s="306"/>
      <c r="F45" s="306"/>
      <c r="G45" s="238"/>
      <c r="H45" s="225" t="str">
        <f t="shared" si="4"/>
        <v/>
      </c>
      <c r="I45" s="32"/>
    </row>
    <row r="46" spans="2:9" x14ac:dyDescent="0.2">
      <c r="B46" s="316"/>
      <c r="C46" s="347"/>
      <c r="D46" s="306"/>
      <c r="E46" s="306"/>
      <c r="F46" s="306"/>
      <c r="G46" s="238"/>
      <c r="H46" s="225" t="str">
        <f t="shared" si="4"/>
        <v/>
      </c>
      <c r="I46" s="32"/>
    </row>
    <row r="47" spans="2:9" x14ac:dyDescent="0.2">
      <c r="B47" s="316"/>
      <c r="C47" s="347"/>
      <c r="D47" s="306"/>
      <c r="E47" s="306"/>
      <c r="F47" s="306"/>
      <c r="G47" s="238"/>
      <c r="H47" s="225" t="str">
        <f t="shared" si="4"/>
        <v/>
      </c>
      <c r="I47" s="32"/>
    </row>
    <row r="48" spans="2:9" x14ac:dyDescent="0.2">
      <c r="B48" s="316"/>
      <c r="C48" s="347"/>
      <c r="D48" s="306"/>
      <c r="E48" s="306"/>
      <c r="F48" s="306"/>
      <c r="G48" s="238"/>
      <c r="H48" s="225" t="str">
        <f t="shared" si="4"/>
        <v/>
      </c>
      <c r="I48" s="32"/>
    </row>
    <row r="49" spans="2:9" x14ac:dyDescent="0.2">
      <c r="B49" s="316"/>
      <c r="C49" s="347"/>
      <c r="D49" s="306"/>
      <c r="E49" s="306"/>
      <c r="F49" s="306"/>
      <c r="G49" s="238"/>
      <c r="H49" s="225" t="str">
        <f t="shared" si="4"/>
        <v/>
      </c>
      <c r="I49" s="32"/>
    </row>
    <row r="50" spans="2:9" x14ac:dyDescent="0.2">
      <c r="B50" s="316"/>
      <c r="C50" s="347"/>
      <c r="D50" s="306"/>
      <c r="E50" s="306"/>
      <c r="F50" s="306"/>
      <c r="G50" s="238"/>
      <c r="H50" s="225" t="str">
        <f t="shared" si="4"/>
        <v/>
      </c>
      <c r="I50" s="32"/>
    </row>
    <row r="51" spans="2:9" x14ac:dyDescent="0.2">
      <c r="B51" s="316"/>
      <c r="C51" s="347"/>
      <c r="D51" s="306"/>
      <c r="E51" s="306"/>
      <c r="F51" s="306"/>
      <c r="G51" s="238"/>
      <c r="H51" s="225" t="str">
        <f t="shared" si="4"/>
        <v/>
      </c>
      <c r="I51" s="32"/>
    </row>
    <row r="52" spans="2:9" x14ac:dyDescent="0.2">
      <c r="B52" s="316"/>
      <c r="C52" s="347"/>
      <c r="D52" s="306"/>
      <c r="E52" s="306"/>
      <c r="F52" s="306"/>
      <c r="G52" s="238"/>
      <c r="H52" s="225" t="str">
        <f t="shared" si="4"/>
        <v/>
      </c>
      <c r="I52" s="32"/>
    </row>
    <row r="53" spans="2:9" x14ac:dyDescent="0.2">
      <c r="B53" s="316"/>
      <c r="C53" s="347"/>
      <c r="D53" s="308"/>
      <c r="E53" s="308"/>
      <c r="F53" s="308"/>
      <c r="G53" s="238"/>
      <c r="H53" s="225" t="str">
        <f t="shared" si="4"/>
        <v/>
      </c>
    </row>
    <row r="54" spans="2:9" x14ac:dyDescent="0.2">
      <c r="B54" s="316"/>
      <c r="C54" s="347"/>
      <c r="D54" s="306"/>
      <c r="E54" s="306"/>
      <c r="F54" s="306"/>
      <c r="G54" s="238"/>
      <c r="H54" s="225" t="str">
        <f t="shared" si="4"/>
        <v/>
      </c>
      <c r="I54" s="32"/>
    </row>
    <row r="55" spans="2:9" x14ac:dyDescent="0.2">
      <c r="B55" s="316"/>
      <c r="C55" s="347"/>
      <c r="D55" s="306"/>
      <c r="E55" s="306"/>
      <c r="F55" s="306"/>
      <c r="G55" s="238"/>
      <c r="H55" s="225" t="str">
        <f t="shared" si="4"/>
        <v/>
      </c>
      <c r="I55" s="32"/>
    </row>
    <row r="56" spans="2:9" x14ac:dyDescent="0.2">
      <c r="B56" s="316"/>
      <c r="C56" s="347"/>
      <c r="D56" s="306"/>
      <c r="E56" s="306"/>
      <c r="F56" s="306"/>
      <c r="G56" s="238"/>
      <c r="H56" s="225" t="str">
        <f t="shared" si="4"/>
        <v/>
      </c>
      <c r="I56" s="32"/>
    </row>
    <row r="57" spans="2:9" x14ac:dyDescent="0.2">
      <c r="B57" s="316"/>
      <c r="C57" s="347"/>
      <c r="D57" s="306"/>
      <c r="E57" s="306"/>
      <c r="F57" s="306"/>
      <c r="G57" s="238"/>
      <c r="H57" s="225" t="str">
        <f t="shared" si="4"/>
        <v/>
      </c>
      <c r="I57" s="32"/>
    </row>
    <row r="58" spans="2:9" x14ac:dyDescent="0.2">
      <c r="B58" s="316"/>
      <c r="C58" s="347"/>
      <c r="D58" s="306"/>
      <c r="E58" s="306"/>
      <c r="F58" s="306"/>
      <c r="G58" s="238"/>
      <c r="H58" s="225" t="str">
        <f t="shared" si="4"/>
        <v/>
      </c>
      <c r="I58" s="32"/>
    </row>
    <row r="59" spans="2:9" x14ac:dyDescent="0.2">
      <c r="B59" s="316"/>
      <c r="C59" s="347"/>
      <c r="D59" s="306"/>
      <c r="E59" s="306"/>
      <c r="F59" s="306"/>
      <c r="G59" s="238"/>
      <c r="H59" s="225" t="str">
        <f t="shared" si="4"/>
        <v/>
      </c>
      <c r="I59" s="32"/>
    </row>
    <row r="60" spans="2:9" x14ac:dyDescent="0.2">
      <c r="B60" s="316"/>
      <c r="C60" s="347"/>
      <c r="D60" s="306"/>
      <c r="E60" s="306"/>
      <c r="F60" s="306"/>
      <c r="G60" s="238"/>
      <c r="H60" s="225" t="str">
        <f t="shared" si="4"/>
        <v/>
      </c>
      <c r="I60" s="32"/>
    </row>
    <row r="61" spans="2:9" x14ac:dyDescent="0.2">
      <c r="B61" s="316"/>
      <c r="C61" s="347"/>
      <c r="D61" s="306"/>
      <c r="E61" s="306"/>
      <c r="F61" s="306"/>
      <c r="G61" s="238"/>
      <c r="H61" s="225" t="str">
        <f t="shared" si="4"/>
        <v/>
      </c>
      <c r="I61" s="32"/>
    </row>
    <row r="62" spans="2:9" x14ac:dyDescent="0.2">
      <c r="B62" s="316"/>
      <c r="C62" s="347"/>
      <c r="D62" s="306"/>
      <c r="E62" s="306"/>
      <c r="F62" s="306"/>
      <c r="G62" s="266"/>
      <c r="H62" s="225" t="str">
        <f t="shared" si="4"/>
        <v/>
      </c>
      <c r="I62" s="32"/>
    </row>
    <row r="63" spans="2:9" x14ac:dyDescent="0.2">
      <c r="B63" s="316"/>
      <c r="C63" s="347"/>
      <c r="D63" s="306"/>
      <c r="E63" s="306"/>
      <c r="F63" s="306"/>
      <c r="G63" s="266"/>
      <c r="H63" s="225" t="str">
        <f t="shared" si="4"/>
        <v/>
      </c>
      <c r="I63" s="32"/>
    </row>
    <row r="64" spans="2:9" x14ac:dyDescent="0.2">
      <c r="B64" s="316"/>
      <c r="C64" s="347"/>
      <c r="D64" s="306"/>
      <c r="E64" s="306"/>
      <c r="F64" s="306"/>
      <c r="G64" s="266"/>
      <c r="H64" s="225" t="str">
        <f t="shared" si="4"/>
        <v/>
      </c>
      <c r="I64" s="32"/>
    </row>
    <row r="65" spans="2:9" x14ac:dyDescent="0.2">
      <c r="B65" s="316"/>
      <c r="C65" s="347"/>
      <c r="D65" s="306"/>
      <c r="E65" s="306"/>
      <c r="F65" s="306"/>
      <c r="G65" s="266"/>
      <c r="H65" s="225" t="str">
        <f t="shared" si="4"/>
        <v/>
      </c>
      <c r="I65" s="32"/>
    </row>
    <row r="66" spans="2:9" s="22" customFormat="1" ht="24.75" customHeight="1" x14ac:dyDescent="0.2">
      <c r="B66" s="351" t="str">
        <f>$B$10</f>
        <v>C13.6</v>
      </c>
      <c r="C66" s="240" t="s">
        <v>655</v>
      </c>
      <c r="D66" s="241"/>
      <c r="E66" s="241"/>
      <c r="F66" s="242"/>
      <c r="G66" s="241"/>
      <c r="H66" s="243">
        <f>SUM(H9:H65)</f>
        <v>0</v>
      </c>
      <c r="I66" s="2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oddHeader xml:space="preserve">&amp;R&amp;"Arial,Bold Italic"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8031-9EEA-47D0-9373-61D6991DED9A}">
  <sheetPr>
    <tabColor rgb="FF00B050"/>
  </sheetPr>
  <dimension ref="B1:I73"/>
  <sheetViews>
    <sheetView view="pageBreakPreview" topLeftCell="A40" zoomScaleNormal="125" zoomScaleSheetLayoutView="100" zoomScalePageLayoutView="125" workbookViewId="0">
      <selection activeCell="G71" sqref="G71"/>
    </sheetView>
  </sheetViews>
  <sheetFormatPr defaultColWidth="6.85546875" defaultRowHeight="12.75" x14ac:dyDescent="0.2"/>
  <cols>
    <col min="1" max="1" width="0.85546875" style="58" customWidth="1"/>
    <col min="2" max="2" width="11.7109375" style="61" customWidth="1"/>
    <col min="3" max="3" width="45.7109375" style="60" customWidth="1"/>
    <col min="4" max="4" width="13.7109375" style="126" customWidth="1"/>
    <col min="5" max="5" width="5.7109375" style="126" customWidth="1"/>
    <col min="6" max="6" width="15.7109375" style="126" customWidth="1"/>
    <col min="7" max="7" width="15.7109375" style="58" customWidth="1"/>
    <col min="8" max="8" width="15.7109375" style="59" customWidth="1"/>
    <col min="9" max="9" width="0.85546875" style="59" customWidth="1"/>
    <col min="10" max="16384" width="6.85546875" style="58"/>
  </cols>
  <sheetData>
    <row r="1" spans="2:9" x14ac:dyDescent="0.2">
      <c r="B1" s="138" t="str">
        <f>Client1</f>
        <v>Province of KwaZulu-Natal</v>
      </c>
      <c r="F1" s="510" t="s">
        <v>943</v>
      </c>
      <c r="G1" s="510"/>
      <c r="H1" s="510"/>
    </row>
    <row r="2" spans="2:9" x14ac:dyDescent="0.2">
      <c r="B2" s="143" t="str">
        <f>Client2</f>
        <v>Department of Transport</v>
      </c>
    </row>
    <row r="3" spans="2:9" x14ac:dyDescent="0.2">
      <c r="B3" s="77"/>
      <c r="C3" s="77"/>
      <c r="D3" s="144"/>
      <c r="E3" s="144"/>
      <c r="F3" s="144"/>
      <c r="G3" s="141"/>
      <c r="H3" s="142"/>
    </row>
    <row r="4" spans="2:9" x14ac:dyDescent="0.2">
      <c r="B4" s="514" t="s">
        <v>942</v>
      </c>
      <c r="C4" s="515"/>
      <c r="D4" s="515"/>
      <c r="E4" s="515"/>
      <c r="F4" s="515"/>
      <c r="G4" s="515"/>
      <c r="H4" s="572" t="str">
        <f>"CHAPTER "&amp;B10</f>
        <v>CHAPTER C13.7</v>
      </c>
      <c r="I4" s="136"/>
    </row>
    <row r="5" spans="2:9" ht="7.5" customHeight="1" x14ac:dyDescent="0.2">
      <c r="B5" s="570" t="str">
        <f>Information!C6</f>
        <v>UPGRADE TO KWAMAGODA (NKUKHU) RIVER BRIDGE 2002 OVER KWAMAGODA RIVER ON DISTRTICT ROAD D59 KM 0.108 IN THE PITERMARITZBURG REGION</v>
      </c>
      <c r="C5" s="571"/>
      <c r="D5" s="571"/>
      <c r="E5" s="571"/>
      <c r="F5" s="571"/>
      <c r="G5" s="571"/>
      <c r="H5" s="544"/>
      <c r="I5" s="127"/>
    </row>
    <row r="6" spans="2:9" ht="12.75" customHeight="1" x14ac:dyDescent="0.2">
      <c r="B6" s="516"/>
      <c r="C6" s="571"/>
      <c r="D6" s="571"/>
      <c r="E6" s="571"/>
      <c r="F6" s="571"/>
      <c r="G6" s="571"/>
      <c r="H6" s="544"/>
      <c r="I6" s="127"/>
    </row>
    <row r="7" spans="2:9" ht="7.5" customHeight="1" x14ac:dyDescent="0.2">
      <c r="B7" s="518"/>
      <c r="C7" s="519"/>
      <c r="D7" s="519"/>
      <c r="E7" s="519"/>
      <c r="F7" s="519"/>
      <c r="G7" s="519"/>
      <c r="H7" s="545"/>
      <c r="I7" s="127"/>
    </row>
    <row r="8" spans="2:9" s="7" customFormat="1" ht="24.95" customHeight="1" x14ac:dyDescent="0.2">
      <c r="B8" s="8" t="s">
        <v>0</v>
      </c>
      <c r="C8" s="9" t="s">
        <v>1</v>
      </c>
      <c r="D8" s="9" t="s">
        <v>2</v>
      </c>
      <c r="E8" s="9" t="s">
        <v>9</v>
      </c>
      <c r="F8" s="9" t="s">
        <v>3</v>
      </c>
      <c r="G8" s="9" t="s">
        <v>4</v>
      </c>
      <c r="H8" s="9" t="s">
        <v>5</v>
      </c>
      <c r="I8" s="125"/>
    </row>
    <row r="9" spans="2:9" x14ac:dyDescent="0.2">
      <c r="B9" s="105"/>
      <c r="C9" s="140"/>
      <c r="D9" s="68"/>
      <c r="E9" s="68"/>
      <c r="F9" s="146"/>
      <c r="G9" s="164"/>
      <c r="H9" s="21" t="str">
        <f t="shared" ref="H9:H19" si="0">IF(D9="","",F9*G9)</f>
        <v/>
      </c>
      <c r="I9" s="16"/>
    </row>
    <row r="10" spans="2:9" x14ac:dyDescent="0.2">
      <c r="B10" s="51" t="s">
        <v>857</v>
      </c>
      <c r="C10" s="17" t="s">
        <v>856</v>
      </c>
      <c r="D10" s="62"/>
      <c r="E10" s="62"/>
      <c r="F10" s="146"/>
      <c r="G10" s="164"/>
      <c r="H10" s="21" t="str">
        <f t="shared" si="0"/>
        <v/>
      </c>
      <c r="I10" s="32"/>
    </row>
    <row r="11" spans="2:9" x14ac:dyDescent="0.2">
      <c r="B11" s="51"/>
      <c r="C11" s="17"/>
      <c r="D11" s="62"/>
      <c r="E11" s="62"/>
      <c r="F11" s="146"/>
      <c r="G11" s="164"/>
      <c r="H11" s="21"/>
      <c r="I11" s="32"/>
    </row>
    <row r="12" spans="2:9" x14ac:dyDescent="0.2">
      <c r="B12" s="105" t="s">
        <v>956</v>
      </c>
      <c r="C12" s="140" t="s">
        <v>957</v>
      </c>
      <c r="D12" s="62"/>
      <c r="E12" s="62"/>
      <c r="F12" s="146"/>
      <c r="G12" s="164"/>
      <c r="H12" s="21"/>
      <c r="I12" s="32"/>
    </row>
    <row r="13" spans="2:9" x14ac:dyDescent="0.2">
      <c r="B13" s="105"/>
      <c r="C13" s="140"/>
      <c r="D13" s="62"/>
      <c r="E13" s="62"/>
      <c r="F13" s="146"/>
      <c r="G13" s="164"/>
      <c r="H13" s="21"/>
      <c r="I13" s="32"/>
    </row>
    <row r="14" spans="2:9" ht="25.5" x14ac:dyDescent="0.2">
      <c r="B14" s="105" t="s">
        <v>958</v>
      </c>
      <c r="C14" s="140" t="s">
        <v>959</v>
      </c>
      <c r="D14" s="62" t="s">
        <v>6</v>
      </c>
      <c r="E14" s="62"/>
      <c r="F14" s="62">
        <v>45</v>
      </c>
      <c r="G14" s="164"/>
      <c r="H14" s="21">
        <f t="shared" ref="H14:H23" si="1">IF(D14="","",F14*G14)</f>
        <v>0</v>
      </c>
      <c r="I14" s="32"/>
    </row>
    <row r="15" spans="2:9" x14ac:dyDescent="0.2">
      <c r="B15" s="105"/>
      <c r="C15" s="140"/>
      <c r="D15" s="62"/>
      <c r="E15" s="62"/>
      <c r="F15" s="62"/>
      <c r="G15" s="164"/>
      <c r="H15" s="21"/>
      <c r="I15" s="32"/>
    </row>
    <row r="16" spans="2:9" x14ac:dyDescent="0.2">
      <c r="B16" s="105" t="s">
        <v>960</v>
      </c>
      <c r="C16" s="140" t="s">
        <v>961</v>
      </c>
      <c r="D16" s="62"/>
      <c r="E16" s="62"/>
      <c r="F16" s="62"/>
      <c r="G16" s="164"/>
      <c r="H16" s="21"/>
      <c r="I16" s="32"/>
    </row>
    <row r="17" spans="2:9" x14ac:dyDescent="0.2">
      <c r="B17" s="105"/>
      <c r="C17" s="140"/>
      <c r="D17" s="62"/>
      <c r="E17" s="62"/>
      <c r="F17" s="62"/>
      <c r="G17" s="164"/>
      <c r="H17" s="21"/>
      <c r="I17" s="32"/>
    </row>
    <row r="18" spans="2:9" ht="38.25" x14ac:dyDescent="0.2">
      <c r="B18" s="40" t="s">
        <v>962</v>
      </c>
      <c r="C18" s="12" t="s">
        <v>974</v>
      </c>
      <c r="D18" s="18" t="s">
        <v>86</v>
      </c>
      <c r="E18" s="18"/>
      <c r="F18" s="18">
        <v>30</v>
      </c>
      <c r="G18" s="164"/>
      <c r="H18" s="21">
        <f t="shared" si="1"/>
        <v>0</v>
      </c>
      <c r="I18" s="32"/>
    </row>
    <row r="19" spans="2:9" x14ac:dyDescent="0.2">
      <c r="B19" s="171"/>
      <c r="C19" s="172"/>
      <c r="D19" s="173"/>
      <c r="E19" s="173"/>
      <c r="F19" s="173"/>
      <c r="G19" s="164"/>
      <c r="H19" s="21" t="str">
        <f t="shared" si="0"/>
        <v/>
      </c>
      <c r="I19" s="32"/>
    </row>
    <row r="20" spans="2:9" x14ac:dyDescent="0.2">
      <c r="B20" s="105" t="s">
        <v>855</v>
      </c>
      <c r="C20" s="140" t="s">
        <v>854</v>
      </c>
      <c r="D20" s="62"/>
      <c r="E20" s="62"/>
      <c r="F20" s="19"/>
      <c r="G20" s="132"/>
      <c r="H20" s="21" t="str">
        <f t="shared" si="1"/>
        <v/>
      </c>
      <c r="I20" s="33"/>
    </row>
    <row r="21" spans="2:9" x14ac:dyDescent="0.2">
      <c r="B21" s="105"/>
      <c r="C21" s="140"/>
      <c r="D21" s="62"/>
      <c r="E21" s="62"/>
      <c r="F21" s="19"/>
      <c r="G21" s="164"/>
      <c r="H21" s="21" t="str">
        <f t="shared" si="1"/>
        <v/>
      </c>
      <c r="I21" s="32"/>
    </row>
    <row r="22" spans="2:9" ht="51" x14ac:dyDescent="0.2">
      <c r="B22" s="105" t="s">
        <v>853</v>
      </c>
      <c r="C22" s="140" t="s">
        <v>964</v>
      </c>
      <c r="D22" s="62" t="s">
        <v>6</v>
      </c>
      <c r="E22" s="62"/>
      <c r="F22" s="19">
        <v>45</v>
      </c>
      <c r="G22" s="164"/>
      <c r="H22" s="21">
        <f t="shared" si="1"/>
        <v>0</v>
      </c>
      <c r="I22" s="32"/>
    </row>
    <row r="23" spans="2:9" x14ac:dyDescent="0.2">
      <c r="B23" s="105"/>
      <c r="C23" s="140"/>
      <c r="D23" s="62"/>
      <c r="E23" s="62"/>
      <c r="F23" s="19"/>
      <c r="G23" s="133"/>
      <c r="H23" s="21" t="str">
        <f t="shared" si="1"/>
        <v/>
      </c>
      <c r="I23" s="32"/>
    </row>
    <row r="24" spans="2:9" x14ac:dyDescent="0.2">
      <c r="B24" s="105"/>
      <c r="C24" s="140"/>
      <c r="D24" s="62"/>
      <c r="E24" s="62"/>
      <c r="F24" s="146"/>
      <c r="G24" s="164"/>
      <c r="H24" s="21" t="str">
        <f>IF(D24="","",F24*G24)</f>
        <v/>
      </c>
      <c r="I24" s="32"/>
    </row>
    <row r="25" spans="2:9" x14ac:dyDescent="0.2">
      <c r="B25" s="105"/>
      <c r="C25" s="140"/>
      <c r="D25" s="62"/>
      <c r="E25" s="62"/>
      <c r="F25" s="146"/>
      <c r="G25" s="132"/>
      <c r="H25" s="21"/>
      <c r="I25" s="32"/>
    </row>
    <row r="26" spans="2:9" x14ac:dyDescent="0.2">
      <c r="B26" s="105"/>
      <c r="C26" s="140"/>
      <c r="D26" s="62"/>
      <c r="E26" s="62"/>
      <c r="F26" s="146"/>
      <c r="G26" s="132"/>
      <c r="H26" s="21"/>
      <c r="I26" s="32"/>
    </row>
    <row r="27" spans="2:9" x14ac:dyDescent="0.2">
      <c r="B27" s="105"/>
      <c r="C27" s="140"/>
      <c r="D27" s="62"/>
      <c r="E27" s="62"/>
      <c r="F27" s="146"/>
      <c r="G27" s="132"/>
      <c r="H27" s="21"/>
      <c r="I27" s="32"/>
    </row>
    <row r="28" spans="2:9" x14ac:dyDescent="0.2">
      <c r="B28" s="105"/>
      <c r="C28" s="140"/>
      <c r="D28" s="62"/>
      <c r="E28" s="62"/>
      <c r="F28" s="146"/>
      <c r="G28" s="132"/>
      <c r="H28" s="21"/>
      <c r="I28" s="32"/>
    </row>
    <row r="29" spans="2:9" x14ac:dyDescent="0.2">
      <c r="B29" s="105"/>
      <c r="C29" s="140"/>
      <c r="D29" s="62"/>
      <c r="E29" s="62"/>
      <c r="F29" s="146"/>
      <c r="G29" s="132"/>
      <c r="H29" s="21"/>
      <c r="I29" s="32"/>
    </row>
    <row r="30" spans="2:9" x14ac:dyDescent="0.2">
      <c r="B30" s="105"/>
      <c r="C30" s="140"/>
      <c r="D30" s="62"/>
      <c r="E30" s="62"/>
      <c r="F30" s="146"/>
      <c r="G30" s="132"/>
      <c r="H30" s="21"/>
      <c r="I30" s="32"/>
    </row>
    <row r="31" spans="2:9" x14ac:dyDescent="0.2">
      <c r="B31" s="105"/>
      <c r="C31" s="140"/>
      <c r="D31" s="62"/>
      <c r="E31" s="62"/>
      <c r="F31" s="146"/>
      <c r="G31" s="132"/>
      <c r="H31" s="21"/>
      <c r="I31" s="32"/>
    </row>
    <row r="32" spans="2:9" x14ac:dyDescent="0.2">
      <c r="B32" s="105"/>
      <c r="C32" s="140"/>
      <c r="D32" s="62"/>
      <c r="E32" s="62"/>
      <c r="F32" s="146"/>
      <c r="G32" s="132"/>
      <c r="H32" s="21"/>
      <c r="I32" s="32"/>
    </row>
    <row r="33" spans="2:9" x14ac:dyDescent="0.2">
      <c r="B33" s="105"/>
      <c r="C33" s="140"/>
      <c r="D33" s="62"/>
      <c r="E33" s="62"/>
      <c r="F33" s="146"/>
      <c r="G33" s="134"/>
      <c r="H33" s="21"/>
      <c r="I33" s="32"/>
    </row>
    <row r="34" spans="2:9" x14ac:dyDescent="0.2">
      <c r="B34" s="105"/>
      <c r="C34" s="140"/>
      <c r="D34" s="62"/>
      <c r="E34" s="62"/>
      <c r="F34" s="146"/>
      <c r="G34" s="134"/>
      <c r="H34" s="21"/>
      <c r="I34" s="32"/>
    </row>
    <row r="35" spans="2:9" x14ac:dyDescent="0.2">
      <c r="B35" s="105"/>
      <c r="C35" s="140"/>
      <c r="D35" s="62"/>
      <c r="E35" s="62"/>
      <c r="F35" s="146"/>
      <c r="G35" s="132"/>
      <c r="H35" s="21"/>
      <c r="I35" s="32"/>
    </row>
    <row r="36" spans="2:9" x14ac:dyDescent="0.2">
      <c r="B36" s="105"/>
      <c r="C36" s="140"/>
      <c r="D36" s="62"/>
      <c r="E36" s="62"/>
      <c r="F36" s="146"/>
      <c r="G36" s="132"/>
      <c r="H36" s="21"/>
      <c r="I36" s="32"/>
    </row>
    <row r="37" spans="2:9" x14ac:dyDescent="0.2">
      <c r="B37" s="105"/>
      <c r="C37" s="140"/>
      <c r="D37" s="62"/>
      <c r="E37" s="62"/>
      <c r="F37" s="146"/>
      <c r="G37" s="132"/>
      <c r="H37" s="21"/>
      <c r="I37" s="32"/>
    </row>
    <row r="38" spans="2:9" x14ac:dyDescent="0.2">
      <c r="B38" s="105"/>
      <c r="C38" s="140"/>
      <c r="D38" s="62"/>
      <c r="E38" s="62"/>
      <c r="F38" s="146"/>
      <c r="G38" s="132"/>
      <c r="H38" s="21"/>
      <c r="I38" s="32"/>
    </row>
    <row r="39" spans="2:9" x14ac:dyDescent="0.2">
      <c r="B39" s="105"/>
      <c r="C39" s="140"/>
      <c r="D39" s="62"/>
      <c r="E39" s="62"/>
      <c r="F39" s="146"/>
      <c r="G39" s="132"/>
      <c r="H39" s="21"/>
      <c r="I39" s="32"/>
    </row>
    <row r="40" spans="2:9" x14ac:dyDescent="0.2">
      <c r="B40" s="105"/>
      <c r="C40" s="140"/>
      <c r="D40" s="62"/>
      <c r="E40" s="62"/>
      <c r="F40" s="146"/>
      <c r="G40" s="132"/>
      <c r="H40" s="21"/>
      <c r="I40" s="32"/>
    </row>
    <row r="41" spans="2:9" x14ac:dyDescent="0.2">
      <c r="B41" s="105"/>
      <c r="C41" s="140"/>
      <c r="D41" s="62"/>
      <c r="E41" s="62"/>
      <c r="F41" s="146"/>
      <c r="G41" s="132"/>
      <c r="H41" s="21"/>
      <c r="I41" s="32"/>
    </row>
    <row r="42" spans="2:9" x14ac:dyDescent="0.2">
      <c r="B42" s="105"/>
      <c r="C42" s="140"/>
      <c r="D42" s="62"/>
      <c r="E42" s="62"/>
      <c r="F42" s="146"/>
      <c r="G42" s="132"/>
      <c r="H42" s="21"/>
      <c r="I42" s="32"/>
    </row>
    <row r="43" spans="2:9" x14ac:dyDescent="0.2">
      <c r="B43" s="105"/>
      <c r="C43" s="140"/>
      <c r="D43" s="62"/>
      <c r="E43" s="62"/>
      <c r="F43" s="146"/>
      <c r="G43" s="132"/>
      <c r="H43" s="21"/>
      <c r="I43" s="32"/>
    </row>
    <row r="44" spans="2:9" x14ac:dyDescent="0.2">
      <c r="B44" s="105"/>
      <c r="C44" s="140"/>
      <c r="D44" s="62"/>
      <c r="E44" s="62"/>
      <c r="F44" s="146"/>
      <c r="G44" s="132"/>
      <c r="H44" s="21"/>
      <c r="I44" s="32"/>
    </row>
    <row r="45" spans="2:9" x14ac:dyDescent="0.2">
      <c r="B45" s="105"/>
      <c r="C45" s="140"/>
      <c r="D45" s="62"/>
      <c r="E45" s="62"/>
      <c r="F45" s="146"/>
      <c r="G45" s="132"/>
      <c r="H45" s="21"/>
      <c r="I45" s="32"/>
    </row>
    <row r="46" spans="2:9" x14ac:dyDescent="0.2">
      <c r="B46" s="105"/>
      <c r="C46" s="140"/>
      <c r="D46" s="62"/>
      <c r="E46" s="62"/>
      <c r="F46" s="146"/>
      <c r="G46" s="132"/>
      <c r="H46" s="21"/>
      <c r="I46" s="32"/>
    </row>
    <row r="47" spans="2:9" x14ac:dyDescent="0.2">
      <c r="B47" s="105"/>
      <c r="C47" s="140"/>
      <c r="D47" s="62"/>
      <c r="E47" s="62"/>
      <c r="F47" s="146"/>
      <c r="G47" s="132"/>
      <c r="H47" s="21"/>
      <c r="I47" s="32"/>
    </row>
    <row r="48" spans="2:9" x14ac:dyDescent="0.2">
      <c r="B48" s="105"/>
      <c r="C48" s="140"/>
      <c r="D48" s="62"/>
      <c r="E48" s="62"/>
      <c r="F48" s="146"/>
      <c r="G48" s="132"/>
      <c r="H48" s="21"/>
      <c r="I48" s="32"/>
    </row>
    <row r="49" spans="2:9" x14ac:dyDescent="0.2">
      <c r="B49" s="105"/>
      <c r="C49" s="140"/>
      <c r="D49" s="62"/>
      <c r="E49" s="62"/>
      <c r="F49" s="146"/>
      <c r="G49" s="132"/>
      <c r="H49" s="21"/>
      <c r="I49" s="32"/>
    </row>
    <row r="50" spans="2:9" x14ac:dyDescent="0.2">
      <c r="B50" s="105"/>
      <c r="C50" s="140"/>
      <c r="D50" s="62"/>
      <c r="E50" s="62"/>
      <c r="F50" s="146"/>
      <c r="G50" s="132"/>
      <c r="H50" s="21"/>
      <c r="I50" s="32"/>
    </row>
    <row r="51" spans="2:9" x14ac:dyDescent="0.2">
      <c r="B51" s="105"/>
      <c r="C51" s="140"/>
      <c r="D51" s="62"/>
      <c r="E51" s="62"/>
      <c r="F51" s="146"/>
      <c r="G51" s="132"/>
      <c r="H51" s="21"/>
      <c r="I51" s="32"/>
    </row>
    <row r="52" spans="2:9" x14ac:dyDescent="0.2">
      <c r="B52" s="105"/>
      <c r="C52" s="140"/>
      <c r="D52" s="62"/>
      <c r="E52" s="62"/>
      <c r="F52" s="146"/>
      <c r="G52" s="132"/>
      <c r="H52" s="21"/>
      <c r="I52" s="32"/>
    </row>
    <row r="53" spans="2:9" x14ac:dyDescent="0.2">
      <c r="B53" s="105"/>
      <c r="C53" s="140"/>
      <c r="D53" s="62"/>
      <c r="E53" s="62"/>
      <c r="F53" s="146"/>
      <c r="G53" s="132"/>
      <c r="H53" s="21"/>
      <c r="I53" s="32"/>
    </row>
    <row r="54" spans="2:9" x14ac:dyDescent="0.2">
      <c r="B54" s="105"/>
      <c r="C54" s="140"/>
      <c r="D54" s="62"/>
      <c r="E54" s="62"/>
      <c r="F54" s="146"/>
      <c r="G54" s="132"/>
      <c r="H54" s="21"/>
      <c r="I54" s="32"/>
    </row>
    <row r="55" spans="2:9" x14ac:dyDescent="0.2">
      <c r="B55" s="105"/>
      <c r="C55" s="140"/>
      <c r="D55" s="62"/>
      <c r="E55" s="62"/>
      <c r="F55" s="146"/>
      <c r="G55" s="132"/>
      <c r="H55" s="21"/>
      <c r="I55" s="32"/>
    </row>
    <row r="56" spans="2:9" x14ac:dyDescent="0.2">
      <c r="B56" s="105"/>
      <c r="C56" s="140"/>
      <c r="D56" s="62"/>
      <c r="E56" s="62"/>
      <c r="F56" s="146"/>
      <c r="G56" s="132"/>
      <c r="H56" s="21"/>
      <c r="I56" s="32"/>
    </row>
    <row r="57" spans="2:9" x14ac:dyDescent="0.2">
      <c r="B57" s="105"/>
      <c r="C57" s="140"/>
      <c r="D57" s="62"/>
      <c r="E57" s="62"/>
      <c r="F57" s="146"/>
      <c r="G57" s="132"/>
      <c r="H57" s="21"/>
      <c r="I57" s="32"/>
    </row>
    <row r="58" spans="2:9" x14ac:dyDescent="0.2">
      <c r="B58" s="105"/>
      <c r="C58" s="140"/>
      <c r="D58" s="62"/>
      <c r="E58" s="62"/>
      <c r="F58" s="146"/>
      <c r="G58" s="132"/>
      <c r="H58" s="21"/>
      <c r="I58" s="32"/>
    </row>
    <row r="59" spans="2:9" x14ac:dyDescent="0.2">
      <c r="B59" s="105"/>
      <c r="C59" s="140"/>
      <c r="D59" s="62"/>
      <c r="E59" s="62"/>
      <c r="F59" s="146"/>
      <c r="G59" s="132"/>
      <c r="H59" s="21"/>
      <c r="I59" s="32"/>
    </row>
    <row r="60" spans="2:9" x14ac:dyDescent="0.2">
      <c r="B60" s="105"/>
      <c r="C60" s="140"/>
      <c r="D60" s="62"/>
      <c r="E60" s="64"/>
      <c r="F60" s="146"/>
      <c r="G60" s="132"/>
      <c r="H60" s="21"/>
      <c r="I60" s="32"/>
    </row>
    <row r="61" spans="2:9" x14ac:dyDescent="0.2">
      <c r="B61" s="105"/>
      <c r="C61" s="140"/>
      <c r="D61" s="62"/>
      <c r="E61" s="62"/>
      <c r="F61" s="162"/>
      <c r="G61" s="132"/>
      <c r="H61" s="21"/>
    </row>
    <row r="62" spans="2:9" x14ac:dyDescent="0.2">
      <c r="B62" s="105"/>
      <c r="C62" s="140"/>
      <c r="D62" s="62"/>
      <c r="E62" s="64"/>
      <c r="F62" s="146"/>
      <c r="G62" s="132"/>
      <c r="H62" s="21"/>
      <c r="I62" s="32"/>
    </row>
    <row r="63" spans="2:9" x14ac:dyDescent="0.2">
      <c r="B63" s="105"/>
      <c r="C63" s="140"/>
      <c r="D63" s="62"/>
      <c r="E63" s="62"/>
      <c r="F63" s="146"/>
      <c r="G63" s="132"/>
      <c r="H63" s="21"/>
      <c r="I63" s="32"/>
    </row>
    <row r="64" spans="2:9" x14ac:dyDescent="0.2">
      <c r="B64" s="105"/>
      <c r="C64" s="140"/>
      <c r="D64" s="62"/>
      <c r="E64" s="62"/>
      <c r="F64" s="146"/>
      <c r="G64" s="132"/>
      <c r="H64" s="21"/>
      <c r="I64" s="32"/>
    </row>
    <row r="65" spans="2:9" x14ac:dyDescent="0.2">
      <c r="B65" s="105"/>
      <c r="C65" s="140"/>
      <c r="D65" s="62"/>
      <c r="E65" s="62"/>
      <c r="F65" s="146"/>
      <c r="G65" s="132"/>
      <c r="H65" s="21"/>
      <c r="I65" s="32"/>
    </row>
    <row r="66" spans="2:9" x14ac:dyDescent="0.2">
      <c r="B66" s="105"/>
      <c r="C66" s="140"/>
      <c r="D66" s="62"/>
      <c r="E66" s="62"/>
      <c r="F66" s="146"/>
      <c r="G66" s="132"/>
      <c r="H66" s="21"/>
      <c r="I66" s="32"/>
    </row>
    <row r="67" spans="2:9" x14ac:dyDescent="0.2">
      <c r="B67" s="105"/>
      <c r="C67" s="140"/>
      <c r="D67" s="62"/>
      <c r="E67" s="62"/>
      <c r="F67" s="146"/>
      <c r="G67" s="132"/>
      <c r="H67" s="21"/>
      <c r="I67" s="32"/>
    </row>
    <row r="68" spans="2:9" x14ac:dyDescent="0.2">
      <c r="B68" s="105"/>
      <c r="C68" s="140"/>
      <c r="D68" s="62"/>
      <c r="E68" s="62"/>
      <c r="F68" s="146"/>
      <c r="G68" s="132"/>
      <c r="H68" s="21"/>
      <c r="I68" s="32"/>
    </row>
    <row r="69" spans="2:9" x14ac:dyDescent="0.2">
      <c r="B69" s="105"/>
      <c r="C69" s="140"/>
      <c r="D69" s="62"/>
      <c r="E69" s="62"/>
      <c r="F69" s="146"/>
      <c r="G69" s="132"/>
      <c r="H69" s="21"/>
      <c r="I69" s="32"/>
    </row>
    <row r="70" spans="2:9" x14ac:dyDescent="0.2">
      <c r="B70" s="105"/>
      <c r="C70" s="140"/>
      <c r="D70" s="62"/>
      <c r="E70" s="62"/>
      <c r="F70" s="146"/>
      <c r="G70" s="132"/>
      <c r="H70" s="21"/>
      <c r="I70" s="32"/>
    </row>
    <row r="71" spans="2:9" x14ac:dyDescent="0.2">
      <c r="B71" s="105"/>
      <c r="C71" s="140"/>
      <c r="D71" s="62"/>
      <c r="E71" s="62"/>
      <c r="F71" s="146"/>
      <c r="G71" s="132"/>
      <c r="H71" s="21"/>
      <c r="I71" s="32"/>
    </row>
    <row r="72" spans="2:9" x14ac:dyDescent="0.2">
      <c r="B72" s="105"/>
      <c r="C72" s="140"/>
      <c r="D72" s="62"/>
      <c r="E72" s="62"/>
      <c r="F72" s="146"/>
      <c r="G72" s="132"/>
      <c r="H72" s="21" t="str">
        <f>IF(D72="","",F72*G72)</f>
        <v/>
      </c>
      <c r="I72" s="32"/>
    </row>
    <row r="73" spans="2:9" s="22" customFormat="1" ht="19.5" customHeight="1" x14ac:dyDescent="0.2">
      <c r="B73" s="102" t="str">
        <f>$B$10</f>
        <v>C13.7</v>
      </c>
      <c r="C73" s="23" t="s">
        <v>655</v>
      </c>
      <c r="D73" s="24"/>
      <c r="E73" s="24"/>
      <c r="F73" s="139"/>
      <c r="G73" s="24"/>
      <c r="H73" s="25">
        <f>SUM(H9:H72)</f>
        <v>0</v>
      </c>
      <c r="I73" s="2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1461D-24B4-4C0C-B86F-C8AE0464A28F}">
  <sheetPr>
    <tabColor rgb="FF00B050"/>
  </sheetPr>
  <dimension ref="A1:I62"/>
  <sheetViews>
    <sheetView view="pageBreakPreview" topLeftCell="A43" zoomScale="85" zoomScaleNormal="125" zoomScaleSheetLayoutView="85" zoomScalePageLayoutView="125" workbookViewId="0">
      <selection activeCell="G57" sqref="G57"/>
    </sheetView>
  </sheetViews>
  <sheetFormatPr defaultColWidth="6.85546875" defaultRowHeight="12.75" x14ac:dyDescent="0.2"/>
  <cols>
    <col min="1" max="1" width="0.85546875" style="58" customWidth="1"/>
    <col min="2" max="2" width="11.7109375" style="61" customWidth="1"/>
    <col min="3" max="3" width="45.7109375" style="60" customWidth="1"/>
    <col min="4" max="4" width="13.7109375" style="126" customWidth="1"/>
    <col min="5" max="5" width="5.7109375" style="126" customWidth="1"/>
    <col min="6" max="6" width="15.7109375" style="126" customWidth="1"/>
    <col min="7" max="7" width="15.7109375" style="58" customWidth="1"/>
    <col min="8" max="8" width="15.7109375" style="59" customWidth="1"/>
    <col min="9" max="9" width="0.85546875" style="59" customWidth="1"/>
    <col min="10" max="16384" width="6.85546875" style="58"/>
  </cols>
  <sheetData>
    <row r="1" spans="1:9" x14ac:dyDescent="0.2">
      <c r="B1" s="138" t="str">
        <f>Client1</f>
        <v>Province of KwaZulu-Natal</v>
      </c>
      <c r="F1" s="510" t="s">
        <v>943</v>
      </c>
      <c r="G1" s="510"/>
      <c r="H1" s="510"/>
    </row>
    <row r="2" spans="1:9" x14ac:dyDescent="0.2">
      <c r="B2" s="143" t="str">
        <f>Client2</f>
        <v>Department of Transport</v>
      </c>
    </row>
    <row r="3" spans="1:9" x14ac:dyDescent="0.2">
      <c r="B3" s="77"/>
      <c r="C3" s="77"/>
      <c r="D3" s="144"/>
      <c r="E3" s="144"/>
      <c r="F3" s="144"/>
      <c r="G3" s="141"/>
      <c r="H3" s="142"/>
    </row>
    <row r="4" spans="1:9" x14ac:dyDescent="0.2">
      <c r="B4" s="514" t="s">
        <v>942</v>
      </c>
      <c r="C4" s="515"/>
      <c r="D4" s="515"/>
      <c r="E4" s="515"/>
      <c r="F4" s="515"/>
      <c r="G4" s="515"/>
      <c r="H4" s="572" t="str">
        <f>"CHAPTER "&amp;B10</f>
        <v>CHAPTER C13.8</v>
      </c>
      <c r="I4" s="136"/>
    </row>
    <row r="5" spans="1:9" ht="7.5" customHeight="1" x14ac:dyDescent="0.2">
      <c r="B5" s="570" t="str">
        <f>Information!C6</f>
        <v>UPGRADE TO KWAMAGODA (NKUKHU) RIVER BRIDGE 2002 OVER KWAMAGODA RIVER ON DISTRTICT ROAD D59 KM 0.108 IN THE PITERMARITZBURG REGION</v>
      </c>
      <c r="C5" s="571"/>
      <c r="D5" s="571"/>
      <c r="E5" s="571"/>
      <c r="F5" s="571"/>
      <c r="G5" s="571"/>
      <c r="H5" s="544"/>
      <c r="I5" s="127"/>
    </row>
    <row r="6" spans="1:9" ht="12.75" customHeight="1" x14ac:dyDescent="0.2">
      <c r="B6" s="516"/>
      <c r="C6" s="571"/>
      <c r="D6" s="571"/>
      <c r="E6" s="571"/>
      <c r="F6" s="571"/>
      <c r="G6" s="571"/>
      <c r="H6" s="544"/>
      <c r="I6" s="127"/>
    </row>
    <row r="7" spans="1:9" ht="7.5" customHeight="1" x14ac:dyDescent="0.2">
      <c r="B7" s="518"/>
      <c r="C7" s="519"/>
      <c r="D7" s="519"/>
      <c r="E7" s="519"/>
      <c r="F7" s="519"/>
      <c r="G7" s="519"/>
      <c r="H7" s="545"/>
      <c r="I7" s="127"/>
    </row>
    <row r="8" spans="1:9" s="7" customFormat="1" ht="24.95" customHeight="1" x14ac:dyDescent="0.2">
      <c r="B8" s="8" t="s">
        <v>0</v>
      </c>
      <c r="C8" s="9" t="s">
        <v>1</v>
      </c>
      <c r="D8" s="9" t="s">
        <v>2</v>
      </c>
      <c r="E8" s="9" t="s">
        <v>9</v>
      </c>
      <c r="F8" s="9" t="s">
        <v>3</v>
      </c>
      <c r="G8" s="9" t="s">
        <v>4</v>
      </c>
      <c r="H8" s="9" t="s">
        <v>5</v>
      </c>
      <c r="I8" s="125"/>
    </row>
    <row r="9" spans="1:9" x14ac:dyDescent="0.2">
      <c r="A9" s="59"/>
      <c r="B9" s="105"/>
      <c r="C9" s="140"/>
      <c r="D9" s="68"/>
      <c r="E9" s="68"/>
      <c r="F9" s="68"/>
      <c r="G9" s="69"/>
      <c r="H9" s="15" t="str">
        <f t="shared" ref="H9:H14" si="0">IF(D9="","",F9*G9)</f>
        <v/>
      </c>
      <c r="I9" s="16"/>
    </row>
    <row r="10" spans="1:9" x14ac:dyDescent="0.2">
      <c r="A10" s="59"/>
      <c r="B10" s="51" t="s">
        <v>842</v>
      </c>
      <c r="C10" s="17" t="s">
        <v>841</v>
      </c>
      <c r="D10" s="62"/>
      <c r="E10" s="62"/>
      <c r="F10" s="62"/>
      <c r="G10" s="148"/>
      <c r="H10" s="15" t="str">
        <f t="shared" si="0"/>
        <v/>
      </c>
      <c r="I10" s="32"/>
    </row>
    <row r="11" spans="1:9" x14ac:dyDescent="0.2">
      <c r="A11" s="59"/>
      <c r="B11" s="51"/>
      <c r="C11" s="140"/>
      <c r="D11" s="62"/>
      <c r="E11" s="62"/>
      <c r="F11" s="62"/>
      <c r="G11" s="148"/>
      <c r="H11" s="15" t="str">
        <f t="shared" si="0"/>
        <v/>
      </c>
      <c r="I11" s="32"/>
    </row>
    <row r="12" spans="1:9" x14ac:dyDescent="0.2">
      <c r="A12" s="59"/>
      <c r="B12" s="105" t="s">
        <v>840</v>
      </c>
      <c r="C12" s="140" t="s">
        <v>963</v>
      </c>
      <c r="D12" s="62"/>
      <c r="E12" s="62"/>
      <c r="F12" s="62"/>
      <c r="G12" s="148"/>
      <c r="H12" s="15" t="str">
        <f t="shared" si="0"/>
        <v/>
      </c>
      <c r="I12" s="32"/>
    </row>
    <row r="13" spans="1:9" x14ac:dyDescent="0.2">
      <c r="A13" s="59"/>
      <c r="B13" s="105"/>
      <c r="C13" s="140"/>
      <c r="D13" s="62"/>
      <c r="E13" s="62"/>
      <c r="F13" s="62"/>
      <c r="G13" s="148"/>
      <c r="H13" s="15" t="str">
        <f t="shared" si="0"/>
        <v/>
      </c>
      <c r="I13" s="32"/>
    </row>
    <row r="14" spans="1:9" ht="38.25" x14ac:dyDescent="0.2">
      <c r="A14" s="59"/>
      <c r="B14" s="165" t="s">
        <v>839</v>
      </c>
      <c r="C14" s="170" t="s">
        <v>971</v>
      </c>
      <c r="D14" s="62" t="s">
        <v>6</v>
      </c>
      <c r="E14" s="62"/>
      <c r="F14" s="19">
        <v>40</v>
      </c>
      <c r="G14" s="132"/>
      <c r="H14" s="21">
        <f t="shared" si="0"/>
        <v>0</v>
      </c>
      <c r="I14" s="33"/>
    </row>
    <row r="15" spans="1:9" x14ac:dyDescent="0.2">
      <c r="A15" s="59"/>
      <c r="B15" s="165"/>
      <c r="C15" s="140"/>
      <c r="D15" s="62"/>
      <c r="E15" s="62"/>
      <c r="F15" s="19"/>
      <c r="G15" s="132"/>
      <c r="H15" s="21"/>
      <c r="I15" s="33"/>
    </row>
    <row r="16" spans="1:9" ht="38.25" x14ac:dyDescent="0.2">
      <c r="A16" s="59"/>
      <c r="B16" s="165" t="s">
        <v>731</v>
      </c>
      <c r="C16" s="170" t="s">
        <v>972</v>
      </c>
      <c r="D16" s="62" t="s">
        <v>6</v>
      </c>
      <c r="E16" s="62"/>
      <c r="F16" s="19">
        <v>40</v>
      </c>
      <c r="G16" s="132"/>
      <c r="H16" s="21">
        <f>IF(D16="","",F16*G16)</f>
        <v>0</v>
      </c>
      <c r="I16" s="33"/>
    </row>
    <row r="17" spans="1:9" x14ac:dyDescent="0.2">
      <c r="A17" s="59"/>
      <c r="B17" s="165"/>
      <c r="C17" s="140"/>
      <c r="D17" s="62"/>
      <c r="E17" s="62"/>
      <c r="F17" s="19"/>
      <c r="G17" s="132"/>
      <c r="H17" s="21" t="str">
        <f>IF(D17="","",F17*G17)</f>
        <v/>
      </c>
      <c r="I17" s="33"/>
    </row>
    <row r="18" spans="1:9" x14ac:dyDescent="0.2">
      <c r="A18" s="59"/>
      <c r="B18" s="165" t="s">
        <v>838</v>
      </c>
      <c r="C18" s="140" t="s">
        <v>844</v>
      </c>
      <c r="D18" s="62"/>
      <c r="E18" s="62"/>
      <c r="F18" s="19"/>
      <c r="G18" s="164"/>
      <c r="H18" s="21"/>
      <c r="I18" s="32"/>
    </row>
    <row r="19" spans="1:9" x14ac:dyDescent="0.2">
      <c r="A19" s="59"/>
      <c r="B19" s="165"/>
      <c r="C19" s="140"/>
      <c r="D19" s="62"/>
      <c r="E19" s="62"/>
      <c r="F19" s="19"/>
      <c r="G19" s="164"/>
      <c r="H19" s="21"/>
      <c r="I19" s="32"/>
    </row>
    <row r="20" spans="1:9" ht="34.15" customHeight="1" x14ac:dyDescent="0.2">
      <c r="A20" s="59"/>
      <c r="B20" s="165" t="s">
        <v>843</v>
      </c>
      <c r="C20" s="140" t="s">
        <v>965</v>
      </c>
      <c r="D20" s="62" t="s">
        <v>49</v>
      </c>
      <c r="E20" s="62"/>
      <c r="F20" s="19">
        <v>2</v>
      </c>
      <c r="G20" s="164"/>
      <c r="H20" s="21">
        <f>IF(D20="","",F20*G20)</f>
        <v>0</v>
      </c>
      <c r="I20" s="32"/>
    </row>
    <row r="21" spans="1:9" x14ac:dyDescent="0.2">
      <c r="A21" s="59"/>
      <c r="B21" s="165"/>
      <c r="C21" s="140"/>
      <c r="D21" s="62"/>
      <c r="E21" s="62"/>
      <c r="F21" s="19"/>
      <c r="G21" s="164"/>
      <c r="H21" s="21"/>
      <c r="I21" s="32"/>
    </row>
    <row r="22" spans="1:9" ht="31.15" customHeight="1" x14ac:dyDescent="0.2">
      <c r="A22" s="59"/>
      <c r="B22" s="165" t="s">
        <v>843</v>
      </c>
      <c r="C22" s="140" t="s">
        <v>973</v>
      </c>
      <c r="D22" s="62" t="s">
        <v>49</v>
      </c>
      <c r="E22" s="62"/>
      <c r="F22" s="19">
        <v>2</v>
      </c>
      <c r="G22" s="164"/>
      <c r="H22" s="21">
        <f t="shared" ref="H22:H34" si="1">IF(D22="","",F22*G22)</f>
        <v>0</v>
      </c>
      <c r="I22" s="32"/>
    </row>
    <row r="23" spans="1:9" x14ac:dyDescent="0.2">
      <c r="A23" s="59"/>
      <c r="B23" s="165"/>
      <c r="C23" s="140"/>
      <c r="D23" s="62"/>
      <c r="E23" s="64"/>
      <c r="F23" s="19"/>
      <c r="G23" s="133"/>
      <c r="H23" s="21" t="str">
        <f t="shared" si="1"/>
        <v/>
      </c>
      <c r="I23" s="32"/>
    </row>
    <row r="24" spans="1:9" x14ac:dyDescent="0.2">
      <c r="A24" s="59"/>
      <c r="B24" s="165" t="s">
        <v>837</v>
      </c>
      <c r="C24" s="140" t="s">
        <v>845</v>
      </c>
      <c r="D24" s="62"/>
      <c r="E24" s="62"/>
      <c r="F24" s="19"/>
      <c r="G24" s="164"/>
      <c r="H24" s="21" t="str">
        <f t="shared" si="1"/>
        <v/>
      </c>
      <c r="I24" s="32"/>
    </row>
    <row r="25" spans="1:9" x14ac:dyDescent="0.2">
      <c r="A25" s="59"/>
      <c r="B25" s="105"/>
      <c r="C25" s="140"/>
      <c r="D25" s="62"/>
      <c r="E25" s="62"/>
      <c r="F25" s="19"/>
      <c r="G25" s="133"/>
      <c r="H25" s="21" t="str">
        <f t="shared" si="1"/>
        <v/>
      </c>
      <c r="I25" s="32"/>
    </row>
    <row r="26" spans="1:9" ht="25.5" x14ac:dyDescent="0.2">
      <c r="A26" s="59"/>
      <c r="B26" s="105" t="s">
        <v>836</v>
      </c>
      <c r="C26" s="140" t="s">
        <v>846</v>
      </c>
      <c r="D26" s="62" t="s">
        <v>49</v>
      </c>
      <c r="E26" s="62"/>
      <c r="F26" s="62">
        <v>2</v>
      </c>
      <c r="G26" s="132"/>
      <c r="H26" s="21">
        <f t="shared" si="1"/>
        <v>0</v>
      </c>
      <c r="I26" s="32"/>
    </row>
    <row r="27" spans="1:9" x14ac:dyDescent="0.2">
      <c r="A27" s="59"/>
      <c r="B27" s="105"/>
      <c r="C27" s="140"/>
      <c r="D27" s="62"/>
      <c r="E27" s="62"/>
      <c r="F27" s="62"/>
      <c r="G27" s="132"/>
      <c r="H27" s="21" t="str">
        <f t="shared" si="1"/>
        <v/>
      </c>
      <c r="I27" s="32"/>
    </row>
    <row r="28" spans="1:9" x14ac:dyDescent="0.2">
      <c r="A28" s="59"/>
      <c r="B28" s="105" t="s">
        <v>835</v>
      </c>
      <c r="C28" s="140" t="s">
        <v>834</v>
      </c>
      <c r="D28" s="62"/>
      <c r="E28" s="62"/>
      <c r="F28" s="62"/>
      <c r="G28" s="134"/>
      <c r="H28" s="21" t="str">
        <f t="shared" si="1"/>
        <v/>
      </c>
      <c r="I28" s="32"/>
    </row>
    <row r="29" spans="1:9" x14ac:dyDescent="0.2">
      <c r="A29" s="59"/>
      <c r="B29" s="105"/>
      <c r="C29" s="140"/>
      <c r="D29" s="62"/>
      <c r="E29" s="62"/>
      <c r="F29" s="62"/>
      <c r="G29" s="132"/>
      <c r="H29" s="21" t="str">
        <f t="shared" si="1"/>
        <v/>
      </c>
      <c r="I29" s="32"/>
    </row>
    <row r="30" spans="1:9" x14ac:dyDescent="0.2">
      <c r="A30" s="59"/>
      <c r="B30" s="105" t="s">
        <v>833</v>
      </c>
      <c r="C30" s="140" t="s">
        <v>832</v>
      </c>
      <c r="D30" s="62"/>
      <c r="E30" s="62"/>
      <c r="F30" s="62"/>
      <c r="G30" s="132"/>
      <c r="H30" s="21" t="str">
        <f t="shared" si="1"/>
        <v/>
      </c>
      <c r="I30" s="32"/>
    </row>
    <row r="31" spans="1:9" x14ac:dyDescent="0.2">
      <c r="A31" s="59"/>
      <c r="B31" s="105"/>
      <c r="C31" s="140"/>
      <c r="D31" s="62"/>
      <c r="E31" s="62"/>
      <c r="F31" s="62"/>
      <c r="G31" s="132"/>
      <c r="H31" s="21" t="str">
        <f t="shared" si="1"/>
        <v/>
      </c>
      <c r="I31" s="32"/>
    </row>
    <row r="32" spans="1:9" x14ac:dyDescent="0.2">
      <c r="A32" s="59"/>
      <c r="B32" s="105" t="s">
        <v>54</v>
      </c>
      <c r="C32" s="140" t="s">
        <v>848</v>
      </c>
      <c r="D32" s="62" t="s">
        <v>6</v>
      </c>
      <c r="E32" s="62"/>
      <c r="F32" s="62">
        <v>62</v>
      </c>
      <c r="G32" s="132"/>
      <c r="H32" s="21">
        <f t="shared" si="1"/>
        <v>0</v>
      </c>
      <c r="I32" s="32"/>
    </row>
    <row r="33" spans="1:9" x14ac:dyDescent="0.2">
      <c r="A33" s="59"/>
      <c r="B33" s="105"/>
      <c r="C33" s="140"/>
      <c r="D33" s="62"/>
      <c r="E33" s="62"/>
      <c r="F33" s="62"/>
      <c r="G33" s="132"/>
      <c r="H33" s="21" t="str">
        <f t="shared" si="1"/>
        <v/>
      </c>
      <c r="I33" s="32"/>
    </row>
    <row r="34" spans="1:9" x14ac:dyDescent="0.2">
      <c r="A34" s="59"/>
      <c r="B34" s="105" t="s">
        <v>56</v>
      </c>
      <c r="C34" s="140" t="s">
        <v>847</v>
      </c>
      <c r="D34" s="62" t="s">
        <v>49</v>
      </c>
      <c r="E34" s="62"/>
      <c r="F34" s="62">
        <v>8</v>
      </c>
      <c r="G34" s="132"/>
      <c r="H34" s="21">
        <f t="shared" si="1"/>
        <v>0</v>
      </c>
      <c r="I34" s="32"/>
    </row>
    <row r="35" spans="1:9" x14ac:dyDescent="0.2">
      <c r="A35" s="59"/>
      <c r="B35" s="105"/>
      <c r="C35" s="140"/>
      <c r="D35" s="62"/>
      <c r="E35" s="62"/>
      <c r="F35" s="62"/>
      <c r="G35" s="132"/>
      <c r="H35" s="21"/>
      <c r="I35" s="32"/>
    </row>
    <row r="36" spans="1:9" ht="25.5" x14ac:dyDescent="0.2">
      <c r="A36" s="59"/>
      <c r="B36" s="105" t="s">
        <v>69</v>
      </c>
      <c r="C36" s="140" t="s">
        <v>849</v>
      </c>
      <c r="D36" s="62" t="s">
        <v>6</v>
      </c>
      <c r="E36" s="62"/>
      <c r="F36" s="62">
        <v>170</v>
      </c>
      <c r="G36" s="132"/>
      <c r="H36" s="21">
        <f>IF(D36="","",F36*G36)</f>
        <v>0</v>
      </c>
      <c r="I36" s="32"/>
    </row>
    <row r="37" spans="1:9" x14ac:dyDescent="0.2">
      <c r="A37" s="59"/>
      <c r="B37" s="105"/>
      <c r="C37" s="140"/>
      <c r="D37" s="62"/>
      <c r="E37" s="62"/>
      <c r="F37" s="62"/>
      <c r="G37" s="132"/>
      <c r="H37" s="21"/>
      <c r="I37" s="32"/>
    </row>
    <row r="38" spans="1:9" ht="25.5" x14ac:dyDescent="0.2">
      <c r="A38" s="59"/>
      <c r="B38" s="105" t="s">
        <v>58</v>
      </c>
      <c r="C38" s="140" t="s">
        <v>966</v>
      </c>
      <c r="D38" s="62" t="s">
        <v>49</v>
      </c>
      <c r="E38" s="62"/>
      <c r="F38" s="62">
        <v>9</v>
      </c>
      <c r="G38" s="132"/>
      <c r="H38" s="21">
        <f>IF(D38="","",F38*G38)</f>
        <v>0</v>
      </c>
      <c r="I38" s="32"/>
    </row>
    <row r="39" spans="1:9" x14ac:dyDescent="0.2">
      <c r="A39" s="59"/>
      <c r="B39" s="105"/>
      <c r="C39" s="140"/>
      <c r="D39" s="62"/>
      <c r="E39" s="62"/>
      <c r="F39" s="62"/>
      <c r="G39" s="132"/>
      <c r="H39" s="21"/>
      <c r="I39" s="32"/>
    </row>
    <row r="40" spans="1:9" ht="25.5" x14ac:dyDescent="0.2">
      <c r="A40" s="59"/>
      <c r="B40" s="105" t="s">
        <v>59</v>
      </c>
      <c r="C40" s="140" t="s">
        <v>967</v>
      </c>
      <c r="D40" s="62" t="s">
        <v>49</v>
      </c>
      <c r="E40" s="62"/>
      <c r="F40" s="62">
        <v>9</v>
      </c>
      <c r="G40" s="132"/>
      <c r="H40" s="21">
        <f t="shared" ref="H40:H50" si="2">IF(D40="","",F40*G40)</f>
        <v>0</v>
      </c>
      <c r="I40" s="32"/>
    </row>
    <row r="41" spans="1:9" x14ac:dyDescent="0.2">
      <c r="A41" s="59"/>
      <c r="B41" s="105"/>
      <c r="C41" s="140"/>
      <c r="D41" s="62"/>
      <c r="E41" s="62"/>
      <c r="F41" s="62"/>
      <c r="G41" s="132"/>
      <c r="H41" s="21" t="str">
        <f t="shared" si="2"/>
        <v/>
      </c>
      <c r="I41" s="32"/>
    </row>
    <row r="42" spans="1:9" x14ac:dyDescent="0.2">
      <c r="A42" s="59"/>
      <c r="B42" s="105" t="s">
        <v>831</v>
      </c>
      <c r="C42" s="140" t="s">
        <v>830</v>
      </c>
      <c r="D42" s="64"/>
      <c r="E42" s="64"/>
      <c r="F42" s="62"/>
      <c r="G42" s="132"/>
      <c r="H42" s="21" t="str">
        <f t="shared" si="2"/>
        <v/>
      </c>
      <c r="I42" s="32"/>
    </row>
    <row r="43" spans="1:9" x14ac:dyDescent="0.2">
      <c r="A43" s="59"/>
      <c r="B43" s="105"/>
      <c r="C43" s="140"/>
      <c r="D43" s="62"/>
      <c r="E43" s="62"/>
      <c r="F43" s="64"/>
      <c r="G43" s="132"/>
      <c r="H43" s="21" t="str">
        <f t="shared" si="2"/>
        <v/>
      </c>
    </row>
    <row r="44" spans="1:9" ht="25.5" x14ac:dyDescent="0.2">
      <c r="A44" s="59"/>
      <c r="B44" s="105" t="s">
        <v>54</v>
      </c>
      <c r="C44" s="140" t="s">
        <v>850</v>
      </c>
      <c r="D44" s="64" t="s">
        <v>49</v>
      </c>
      <c r="E44" s="64"/>
      <c r="F44" s="62">
        <v>50</v>
      </c>
      <c r="G44" s="132"/>
      <c r="H44" s="21">
        <f t="shared" si="2"/>
        <v>0</v>
      </c>
      <c r="I44" s="32"/>
    </row>
    <row r="45" spans="1:9" x14ac:dyDescent="0.2">
      <c r="A45" s="59"/>
      <c r="B45" s="105"/>
      <c r="C45" s="140"/>
      <c r="D45" s="64"/>
      <c r="E45" s="64"/>
      <c r="F45" s="64"/>
      <c r="G45" s="132"/>
      <c r="H45" s="21" t="str">
        <f t="shared" si="2"/>
        <v/>
      </c>
      <c r="I45" s="66"/>
    </row>
    <row r="46" spans="1:9" ht="25.5" x14ac:dyDescent="0.2">
      <c r="A46" s="59"/>
      <c r="B46" s="105" t="s">
        <v>56</v>
      </c>
      <c r="C46" s="140" t="s">
        <v>851</v>
      </c>
      <c r="D46" s="62" t="s">
        <v>49</v>
      </c>
      <c r="E46" s="62"/>
      <c r="F46" s="64">
        <v>50</v>
      </c>
      <c r="G46" s="132"/>
      <c r="H46" s="21">
        <f t="shared" si="2"/>
        <v>0</v>
      </c>
    </row>
    <row r="47" spans="1:9" x14ac:dyDescent="0.2">
      <c r="A47" s="59"/>
      <c r="B47" s="105"/>
      <c r="C47" s="140"/>
      <c r="D47" s="62"/>
      <c r="E47" s="62"/>
      <c r="F47" s="62"/>
      <c r="G47" s="132"/>
      <c r="H47" s="21" t="str">
        <f t="shared" si="2"/>
        <v/>
      </c>
      <c r="I47" s="32"/>
    </row>
    <row r="48" spans="1:9" ht="25.5" x14ac:dyDescent="0.2">
      <c r="A48" s="59"/>
      <c r="B48" s="105" t="s">
        <v>829</v>
      </c>
      <c r="C48" s="140" t="s">
        <v>852</v>
      </c>
      <c r="D48" s="62"/>
      <c r="E48" s="62"/>
      <c r="F48" s="62"/>
      <c r="G48" s="132"/>
      <c r="H48" s="21" t="str">
        <f t="shared" si="2"/>
        <v/>
      </c>
      <c r="I48" s="32"/>
    </row>
    <row r="49" spans="1:9" ht="14.25" x14ac:dyDescent="0.2">
      <c r="A49" s="59"/>
      <c r="B49" s="105" t="s">
        <v>731</v>
      </c>
      <c r="C49" s="140"/>
      <c r="D49" s="62" t="s">
        <v>86</v>
      </c>
      <c r="E49" s="62"/>
      <c r="F49" s="62">
        <v>340</v>
      </c>
      <c r="G49" s="132"/>
      <c r="H49" s="21">
        <f t="shared" si="2"/>
        <v>0</v>
      </c>
      <c r="I49" s="32"/>
    </row>
    <row r="50" spans="1:9" x14ac:dyDescent="0.2">
      <c r="A50" s="59"/>
      <c r="B50" s="105"/>
      <c r="D50" s="62"/>
      <c r="E50" s="62"/>
      <c r="F50" s="62"/>
      <c r="G50" s="132"/>
      <c r="H50" s="21" t="str">
        <f t="shared" si="2"/>
        <v/>
      </c>
      <c r="I50" s="32"/>
    </row>
    <row r="51" spans="1:9" ht="12.75" customHeight="1" x14ac:dyDescent="0.2">
      <c r="A51" s="59"/>
      <c r="B51" s="105"/>
      <c r="C51" s="140"/>
      <c r="D51" s="62"/>
      <c r="E51" s="62"/>
      <c r="F51" s="62"/>
      <c r="G51" s="132"/>
      <c r="H51" s="21"/>
      <c r="I51" s="32"/>
    </row>
    <row r="52" spans="1:9" ht="63.75" x14ac:dyDescent="0.2">
      <c r="A52" s="59"/>
      <c r="B52" s="40" t="s">
        <v>970</v>
      </c>
      <c r="C52" s="140" t="s">
        <v>968</v>
      </c>
      <c r="D52" s="62" t="s">
        <v>6</v>
      </c>
      <c r="E52" s="62"/>
      <c r="F52" s="62">
        <v>40</v>
      </c>
      <c r="G52" s="132"/>
      <c r="H52" s="21">
        <f>IF(D52="","",F52*G52)</f>
        <v>0</v>
      </c>
      <c r="I52" s="32"/>
    </row>
    <row r="53" spans="1:9" x14ac:dyDescent="0.2">
      <c r="A53" s="59"/>
      <c r="B53" s="105"/>
      <c r="C53" s="140"/>
      <c r="D53" s="62"/>
      <c r="E53" s="62"/>
      <c r="F53" s="62"/>
      <c r="G53" s="132"/>
      <c r="H53" s="21"/>
      <c r="I53" s="32"/>
    </row>
    <row r="54" spans="1:9" x14ac:dyDescent="0.2">
      <c r="A54" s="59"/>
      <c r="B54" s="105"/>
      <c r="C54" s="140"/>
      <c r="D54" s="62"/>
      <c r="E54" s="62"/>
      <c r="F54" s="62"/>
      <c r="G54" s="132"/>
      <c r="H54" s="21"/>
      <c r="I54" s="32"/>
    </row>
    <row r="55" spans="1:9" x14ac:dyDescent="0.2">
      <c r="A55" s="59"/>
      <c r="B55" s="105"/>
      <c r="C55" s="140"/>
      <c r="D55" s="62"/>
      <c r="E55" s="62"/>
      <c r="F55" s="62"/>
      <c r="G55" s="132"/>
      <c r="H55" s="21"/>
      <c r="I55" s="32"/>
    </row>
    <row r="56" spans="1:9" x14ac:dyDescent="0.2">
      <c r="A56" s="59"/>
      <c r="B56" s="105"/>
      <c r="C56" s="140"/>
      <c r="D56" s="62"/>
      <c r="E56" s="62"/>
      <c r="F56" s="62"/>
      <c r="G56" s="132"/>
      <c r="H56" s="21"/>
      <c r="I56" s="32"/>
    </row>
    <row r="57" spans="1:9" x14ac:dyDescent="0.2">
      <c r="A57" s="59"/>
      <c r="B57" s="105"/>
      <c r="C57" s="140"/>
      <c r="D57" s="62"/>
      <c r="E57" s="62"/>
      <c r="F57" s="146"/>
      <c r="G57" s="132"/>
      <c r="H57" s="21"/>
      <c r="I57" s="32"/>
    </row>
    <row r="58" spans="1:9" x14ac:dyDescent="0.2">
      <c r="A58" s="59"/>
      <c r="B58" s="105"/>
      <c r="C58" s="140"/>
      <c r="D58" s="62"/>
      <c r="E58" s="62"/>
      <c r="F58" s="146"/>
      <c r="G58" s="132"/>
      <c r="H58" s="21"/>
      <c r="I58" s="32"/>
    </row>
    <row r="59" spans="1:9" x14ac:dyDescent="0.2">
      <c r="A59" s="59"/>
      <c r="B59" s="105"/>
      <c r="C59" s="140"/>
      <c r="D59" s="62"/>
      <c r="E59" s="62"/>
      <c r="F59" s="146"/>
      <c r="G59" s="132"/>
      <c r="H59" s="21"/>
      <c r="I59" s="32"/>
    </row>
    <row r="60" spans="1:9" x14ac:dyDescent="0.2">
      <c r="A60" s="59"/>
      <c r="B60" s="105"/>
      <c r="C60" s="140"/>
      <c r="D60" s="62"/>
      <c r="E60" s="62"/>
      <c r="F60" s="146"/>
      <c r="G60" s="132"/>
      <c r="H60" s="21"/>
      <c r="I60" s="32"/>
    </row>
    <row r="61" spans="1:9" x14ac:dyDescent="0.2">
      <c r="A61" s="59"/>
      <c r="B61" s="105"/>
      <c r="C61" s="140"/>
      <c r="D61" s="62"/>
      <c r="E61" s="62"/>
      <c r="F61" s="146"/>
      <c r="G61" s="132"/>
      <c r="H61" s="21" t="str">
        <f>IF(D61="","",F61*G61)</f>
        <v/>
      </c>
      <c r="I61" s="32"/>
    </row>
    <row r="62" spans="1:9" s="22" customFormat="1" ht="19.5" customHeight="1" x14ac:dyDescent="0.2">
      <c r="B62" s="102" t="str">
        <f>$B$10</f>
        <v>C13.8</v>
      </c>
      <c r="C62" s="23" t="s">
        <v>655</v>
      </c>
      <c r="D62" s="24"/>
      <c r="E62" s="24"/>
      <c r="F62" s="163"/>
      <c r="G62" s="163"/>
      <c r="H62" s="25">
        <f>SUM(H9:H61)</f>
        <v>0</v>
      </c>
      <c r="I62" s="2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oddHeader xml:space="preserve">&amp;R&amp;"Arial,Bold Italic"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EBFFA-ADFC-40AF-97D6-D3E8428F8E79}">
  <sheetPr>
    <tabColor rgb="FF00B050"/>
  </sheetPr>
  <dimension ref="B1:O72"/>
  <sheetViews>
    <sheetView view="pageBreakPreview" zoomScale="85" zoomScaleNormal="100" zoomScaleSheetLayoutView="85" zoomScalePageLayoutView="150" workbookViewId="0">
      <selection activeCell="H25" sqref="H25"/>
    </sheetView>
  </sheetViews>
  <sheetFormatPr defaultColWidth="8.85546875" defaultRowHeight="12.75" x14ac:dyDescent="0.2"/>
  <cols>
    <col min="1" max="1" width="0.85546875" style="70" customWidth="1"/>
    <col min="2" max="2" width="11.7109375" style="112" customWidth="1"/>
    <col min="3" max="3" width="45.7109375" style="63" customWidth="1"/>
    <col min="4" max="4" width="13.7109375" style="63" customWidth="1"/>
    <col min="5" max="5" width="5.7109375" style="91" customWidth="1"/>
    <col min="6" max="7" width="15.7109375" style="70" customWidth="1"/>
    <col min="8" max="8" width="15.7109375" style="92" customWidth="1"/>
    <col min="9" max="9" width="0.85546875" style="70" customWidth="1"/>
    <col min="10" max="10" width="8.85546875" style="70"/>
    <col min="11" max="11" width="15.42578125" style="70" customWidth="1"/>
    <col min="12" max="12" width="12.5703125" style="70" customWidth="1"/>
    <col min="13" max="13" width="9.42578125" style="70" customWidth="1"/>
    <col min="14" max="16384" width="8.85546875" style="70"/>
  </cols>
  <sheetData>
    <row r="1" spans="2:15" x14ac:dyDescent="0.2">
      <c r="B1" s="108" t="str">
        <f>Client1</f>
        <v>Province of KwaZulu-Natal</v>
      </c>
      <c r="C1" s="75"/>
      <c r="D1" s="211"/>
      <c r="E1" s="211"/>
      <c r="F1" s="543" t="str">
        <f>"Contract No. "&amp;ContractNo</f>
        <v>Contract No. ZNB1250/00000/00/PMC/INF/21/T</v>
      </c>
      <c r="G1" s="543"/>
      <c r="H1" s="543"/>
    </row>
    <row r="2" spans="2:15" s="58" customFormat="1" ht="18" customHeight="1" x14ac:dyDescent="0.2">
      <c r="B2" s="109" t="str">
        <f>Client2</f>
        <v>Department of Transport</v>
      </c>
      <c r="C2" s="75"/>
      <c r="D2" s="211"/>
      <c r="E2" s="211"/>
      <c r="F2" s="53"/>
      <c r="G2" s="54"/>
      <c r="H2" s="73"/>
      <c r="L2" s="126"/>
    </row>
    <row r="3" spans="2:15" s="58" customFormat="1" ht="16.5" customHeight="1" x14ac:dyDescent="0.2">
      <c r="B3" s="110"/>
      <c r="C3" s="78"/>
      <c r="D3" s="168"/>
      <c r="E3" s="168"/>
      <c r="F3" s="207"/>
      <c r="G3" s="56"/>
      <c r="H3" s="74"/>
      <c r="J3" s="59"/>
      <c r="K3" s="59"/>
      <c r="L3" s="126"/>
    </row>
    <row r="4" spans="2:15" s="58" customFormat="1" ht="7.5" customHeight="1" x14ac:dyDescent="0.2">
      <c r="B4" s="516" t="str">
        <f>ContractDescription</f>
        <v>UPGRADE TO KWAMAGODA (NKUKHU) RIVER BRIDGE 2002 OVER KWAMAGODA RIVER ON DISTRTICT ROAD D59 KM 0.108 IN THE PITERMARITZBURG REGION</v>
      </c>
      <c r="C4" s="517"/>
      <c r="D4" s="517"/>
      <c r="E4" s="517"/>
      <c r="F4" s="517"/>
      <c r="G4" s="517"/>
      <c r="H4" s="544"/>
      <c r="J4" s="59"/>
      <c r="K4" s="59"/>
      <c r="L4" s="126"/>
    </row>
    <row r="5" spans="2:15" ht="12.75" customHeight="1" x14ac:dyDescent="0.2">
      <c r="B5" s="516"/>
      <c r="C5" s="517"/>
      <c r="D5" s="517"/>
      <c r="E5" s="517"/>
      <c r="F5" s="517"/>
      <c r="G5" s="517"/>
      <c r="H5" s="544"/>
    </row>
    <row r="6" spans="2:15" ht="7.5" customHeight="1" x14ac:dyDescent="0.2">
      <c r="B6" s="518"/>
      <c r="C6" s="519"/>
      <c r="D6" s="519"/>
      <c r="E6" s="519"/>
      <c r="F6" s="519"/>
      <c r="G6" s="519"/>
      <c r="H6" s="545"/>
    </row>
    <row r="7" spans="2:15" ht="25.5" customHeight="1" x14ac:dyDescent="0.2">
      <c r="B7" s="546" t="s">
        <v>935</v>
      </c>
      <c r="C7" s="547"/>
      <c r="D7" s="547"/>
      <c r="E7" s="547"/>
      <c r="F7" s="547"/>
      <c r="G7" s="547"/>
      <c r="H7" s="548"/>
    </row>
    <row r="8" spans="2:15" x14ac:dyDescent="0.2">
      <c r="B8" s="111" t="s">
        <v>670</v>
      </c>
      <c r="C8" s="549" t="s">
        <v>1</v>
      </c>
      <c r="D8" s="550"/>
      <c r="E8" s="551"/>
      <c r="F8" s="9" t="s">
        <v>647</v>
      </c>
      <c r="G8" s="550" t="s">
        <v>5</v>
      </c>
      <c r="H8" s="551"/>
      <c r="O8" s="92"/>
    </row>
    <row r="9" spans="2:15" x14ac:dyDescent="0.2">
      <c r="B9" s="65" t="str">
        <f>'C13.1'!B10</f>
        <v>C13.1</v>
      </c>
      <c r="C9" s="558" t="str">
        <f>'C13.1'!C10</f>
        <v>FOUNDATIONS</v>
      </c>
      <c r="D9" s="559"/>
      <c r="E9" s="560"/>
      <c r="F9" s="67"/>
      <c r="G9" s="573">
        <f>'C13.1'!H74</f>
        <v>0</v>
      </c>
      <c r="H9" s="574"/>
      <c r="O9" s="92"/>
    </row>
    <row r="10" spans="2:15" ht="12.75" customHeight="1" x14ac:dyDescent="0.2">
      <c r="B10" s="65" t="str">
        <f>'C13.2'!B10</f>
        <v>C13.2</v>
      </c>
      <c r="C10" s="553" t="str">
        <f>'C13.2'!C10</f>
        <v>FALSEWORK, FORMWORK AND CONCRETE FINISH</v>
      </c>
      <c r="D10" s="554">
        <f>'C1.3'!D10</f>
        <v>0</v>
      </c>
      <c r="E10" s="555">
        <f>'C1.3'!E10</f>
        <v>0</v>
      </c>
      <c r="F10" s="67"/>
      <c r="G10" s="575">
        <f>'C13.2'!H65</f>
        <v>0</v>
      </c>
      <c r="H10" s="576"/>
    </row>
    <row r="11" spans="2:15" ht="12.75" customHeight="1" x14ac:dyDescent="0.2">
      <c r="B11" s="65" t="str">
        <f>'C13.4'!B10</f>
        <v>C13.4</v>
      </c>
      <c r="C11" s="553" t="str">
        <f>'C13.4'!C10</f>
        <v>CONCRETE</v>
      </c>
      <c r="D11" s="554">
        <f>'C1.5'!D10</f>
        <v>0</v>
      </c>
      <c r="E11" s="555">
        <f>'C1.5'!E10</f>
        <v>0</v>
      </c>
      <c r="F11" s="67"/>
      <c r="G11" s="575">
        <f>'C13.4'!H74</f>
        <v>0</v>
      </c>
      <c r="H11" s="576"/>
    </row>
    <row r="12" spans="2:15" ht="12.75" customHeight="1" x14ac:dyDescent="0.2">
      <c r="B12" s="65" t="str">
        <f>'C13.6'!B10</f>
        <v>C13.6</v>
      </c>
      <c r="C12" s="553" t="str">
        <f>'C13.6'!C10</f>
        <v>BEARINGS</v>
      </c>
      <c r="D12" s="554">
        <f>'C1.6'!D10</f>
        <v>0</v>
      </c>
      <c r="E12" s="555">
        <f>'C1.6'!E10</f>
        <v>0</v>
      </c>
      <c r="F12" s="67"/>
      <c r="G12" s="575">
        <f>'C13.6'!H66</f>
        <v>0</v>
      </c>
      <c r="H12" s="576"/>
    </row>
    <row r="13" spans="2:15" ht="12.75" customHeight="1" x14ac:dyDescent="0.2">
      <c r="B13" s="65" t="str">
        <f>'C13.7'!B10</f>
        <v>C13.7</v>
      </c>
      <c r="C13" s="553" t="str">
        <f>'C13.7'!C10</f>
        <v>JOINTS</v>
      </c>
      <c r="D13" s="554">
        <f>'C1.7'!D10</f>
        <v>0</v>
      </c>
      <c r="E13" s="555">
        <f>'C1.7'!E10</f>
        <v>0</v>
      </c>
      <c r="F13" s="67"/>
      <c r="G13" s="575">
        <f>'C13.7'!H73</f>
        <v>0</v>
      </c>
      <c r="H13" s="576"/>
    </row>
    <row r="14" spans="2:15" ht="12.75" customHeight="1" x14ac:dyDescent="0.2">
      <c r="B14" s="65" t="str">
        <f>'C13.8'!B10</f>
        <v>C13.8</v>
      </c>
      <c r="C14" s="553" t="str">
        <f>'C13.8'!C10</f>
        <v>ANCILLARY STRUCTURAL ELEMENTS</v>
      </c>
      <c r="D14" s="554">
        <f>'C2.1'!D10</f>
        <v>0</v>
      </c>
      <c r="E14" s="555">
        <f>'C2.1'!E10</f>
        <v>0</v>
      </c>
      <c r="F14" s="67"/>
      <c r="G14" s="575">
        <f>'C13.8'!H62</f>
        <v>0</v>
      </c>
      <c r="H14" s="576"/>
    </row>
    <row r="15" spans="2:15" ht="12.75" customHeight="1" x14ac:dyDescent="0.2">
      <c r="B15" s="106"/>
      <c r="C15" s="553"/>
      <c r="D15" s="554"/>
      <c r="E15" s="555"/>
      <c r="F15" s="67"/>
      <c r="G15" s="575"/>
      <c r="H15" s="576"/>
    </row>
    <row r="16" spans="2:15" ht="12.75" customHeight="1" x14ac:dyDescent="0.2">
      <c r="B16" s="106"/>
      <c r="C16" s="553"/>
      <c r="D16" s="554"/>
      <c r="E16" s="555"/>
      <c r="F16" s="67"/>
      <c r="G16" s="575"/>
      <c r="H16" s="576"/>
    </row>
    <row r="17" spans="2:8" ht="13.5" customHeight="1" x14ac:dyDescent="0.2">
      <c r="B17" s="106"/>
      <c r="C17" s="553"/>
      <c r="D17" s="554"/>
      <c r="E17" s="555"/>
      <c r="F17" s="67"/>
      <c r="G17" s="575"/>
      <c r="H17" s="576"/>
    </row>
    <row r="18" spans="2:8" ht="13.5" customHeight="1" x14ac:dyDescent="0.2">
      <c r="B18" s="106"/>
      <c r="C18" s="212"/>
      <c r="D18" s="213"/>
      <c r="E18" s="214"/>
      <c r="F18" s="67"/>
      <c r="G18" s="215"/>
      <c r="H18" s="216"/>
    </row>
    <row r="19" spans="2:8" ht="13.5" customHeight="1" x14ac:dyDescent="0.2">
      <c r="B19" s="106"/>
      <c r="C19" s="212"/>
      <c r="D19" s="213"/>
      <c r="E19" s="214"/>
      <c r="F19" s="67"/>
      <c r="G19" s="215"/>
      <c r="H19" s="216"/>
    </row>
    <row r="20" spans="2:8" ht="13.5" customHeight="1" x14ac:dyDescent="0.2">
      <c r="B20" s="106"/>
      <c r="C20" s="212"/>
      <c r="D20" s="213"/>
      <c r="E20" s="214"/>
      <c r="F20" s="67"/>
      <c r="G20" s="215"/>
      <c r="H20" s="216"/>
    </row>
    <row r="21" spans="2:8" ht="13.5" customHeight="1" x14ac:dyDescent="0.2">
      <c r="B21" s="106"/>
      <c r="C21" s="212"/>
      <c r="D21" s="213"/>
      <c r="E21" s="214"/>
      <c r="F21" s="67"/>
      <c r="G21" s="215"/>
      <c r="H21" s="216"/>
    </row>
    <row r="22" spans="2:8" ht="13.5" customHeight="1" x14ac:dyDescent="0.2">
      <c r="B22" s="106"/>
      <c r="C22" s="212"/>
      <c r="D22" s="213"/>
      <c r="E22" s="214"/>
      <c r="F22" s="67"/>
      <c r="G22" s="215"/>
      <c r="H22" s="216"/>
    </row>
    <row r="23" spans="2:8" ht="13.5" customHeight="1" x14ac:dyDescent="0.2">
      <c r="B23" s="106"/>
      <c r="C23" s="212"/>
      <c r="D23" s="213"/>
      <c r="E23" s="214"/>
      <c r="F23" s="67"/>
      <c r="G23" s="215"/>
      <c r="H23" s="216"/>
    </row>
    <row r="24" spans="2:8" ht="13.5" customHeight="1" x14ac:dyDescent="0.2">
      <c r="B24" s="106"/>
      <c r="C24" s="212"/>
      <c r="D24" s="213"/>
      <c r="E24" s="214"/>
      <c r="F24" s="67"/>
      <c r="G24" s="215"/>
      <c r="H24" s="216"/>
    </row>
    <row r="25" spans="2:8" ht="13.5" customHeight="1" x14ac:dyDescent="0.2">
      <c r="B25" s="106"/>
      <c r="C25" s="212"/>
      <c r="D25" s="213"/>
      <c r="E25" s="214"/>
      <c r="F25" s="67"/>
      <c r="G25" s="215"/>
      <c r="H25" s="216"/>
    </row>
    <row r="26" spans="2:8" ht="13.5" customHeight="1" x14ac:dyDescent="0.2">
      <c r="B26" s="106"/>
      <c r="C26" s="212"/>
      <c r="D26" s="213"/>
      <c r="E26" s="214"/>
      <c r="F26" s="67"/>
      <c r="G26" s="215"/>
      <c r="H26" s="216"/>
    </row>
    <row r="27" spans="2:8" ht="13.5" customHeight="1" x14ac:dyDescent="0.2">
      <c r="B27" s="106"/>
      <c r="C27" s="212"/>
      <c r="D27" s="213"/>
      <c r="E27" s="214"/>
      <c r="F27" s="67"/>
      <c r="G27" s="215"/>
      <c r="H27" s="216"/>
    </row>
    <row r="28" spans="2:8" ht="13.5" customHeight="1" x14ac:dyDescent="0.2">
      <c r="B28" s="106"/>
      <c r="C28" s="212"/>
      <c r="D28" s="213"/>
      <c r="E28" s="214"/>
      <c r="F28" s="67"/>
      <c r="G28" s="215"/>
      <c r="H28" s="216"/>
    </row>
    <row r="29" spans="2:8" ht="13.5" customHeight="1" x14ac:dyDescent="0.2">
      <c r="B29" s="106"/>
      <c r="C29" s="212"/>
      <c r="D29" s="213"/>
      <c r="E29" s="214"/>
      <c r="F29" s="67"/>
      <c r="G29" s="215"/>
      <c r="H29" s="216"/>
    </row>
    <row r="30" spans="2:8" ht="13.5" customHeight="1" x14ac:dyDescent="0.2">
      <c r="B30" s="106"/>
      <c r="C30" s="212"/>
      <c r="D30" s="213"/>
      <c r="E30" s="214"/>
      <c r="F30" s="67"/>
      <c r="G30" s="215"/>
      <c r="H30" s="216"/>
    </row>
    <row r="31" spans="2:8" ht="13.5" customHeight="1" x14ac:dyDescent="0.2">
      <c r="B31" s="106"/>
      <c r="C31" s="212"/>
      <c r="D31" s="213"/>
      <c r="E31" s="214"/>
      <c r="F31" s="67"/>
      <c r="G31" s="215"/>
      <c r="H31" s="216"/>
    </row>
    <row r="32" spans="2:8" ht="13.5" customHeight="1" x14ac:dyDescent="0.2">
      <c r="B32" s="106"/>
      <c r="C32" s="212"/>
      <c r="D32" s="213"/>
      <c r="E32" s="214"/>
      <c r="F32" s="67"/>
      <c r="G32" s="215"/>
      <c r="H32" s="216"/>
    </row>
    <row r="33" spans="2:8" ht="13.5" customHeight="1" x14ac:dyDescent="0.2">
      <c r="B33" s="106"/>
      <c r="C33" s="212"/>
      <c r="D33" s="213"/>
      <c r="E33" s="214"/>
      <c r="F33" s="67"/>
      <c r="G33" s="215"/>
      <c r="H33" s="216"/>
    </row>
    <row r="34" spans="2:8" ht="13.5" customHeight="1" x14ac:dyDescent="0.2">
      <c r="B34" s="106"/>
      <c r="C34" s="212"/>
      <c r="D34" s="213"/>
      <c r="E34" s="214"/>
      <c r="F34" s="67"/>
      <c r="G34" s="215"/>
      <c r="H34" s="216"/>
    </row>
    <row r="35" spans="2:8" ht="13.5" customHeight="1" x14ac:dyDescent="0.2">
      <c r="B35" s="106"/>
      <c r="C35" s="212"/>
      <c r="D35" s="213"/>
      <c r="E35" s="214"/>
      <c r="F35" s="67"/>
      <c r="G35" s="215"/>
      <c r="H35" s="216"/>
    </row>
    <row r="36" spans="2:8" ht="12.75" customHeight="1" x14ac:dyDescent="0.2">
      <c r="B36" s="106"/>
      <c r="C36" s="553"/>
      <c r="D36" s="554"/>
      <c r="E36" s="555"/>
      <c r="F36" s="67"/>
      <c r="G36" s="552"/>
      <c r="H36" s="512"/>
    </row>
    <row r="37" spans="2:8" ht="12.75" customHeight="1" x14ac:dyDescent="0.2">
      <c r="B37" s="106"/>
      <c r="C37" s="212"/>
      <c r="D37" s="213"/>
      <c r="E37" s="214"/>
      <c r="F37" s="67"/>
      <c r="G37" s="210"/>
      <c r="H37" s="209"/>
    </row>
    <row r="38" spans="2:8" ht="12.75" customHeight="1" x14ac:dyDescent="0.2">
      <c r="B38" s="106"/>
      <c r="C38" s="212"/>
      <c r="D38" s="213"/>
      <c r="E38" s="214"/>
      <c r="F38" s="67"/>
      <c r="G38" s="210"/>
      <c r="H38" s="209"/>
    </row>
    <row r="39" spans="2:8" ht="12.75" customHeight="1" x14ac:dyDescent="0.2">
      <c r="B39" s="106"/>
      <c r="C39" s="212"/>
      <c r="D39" s="213"/>
      <c r="E39" s="214"/>
      <c r="F39" s="67"/>
      <c r="G39" s="210"/>
      <c r="H39" s="209"/>
    </row>
    <row r="40" spans="2:8" ht="12.75" customHeight="1" x14ac:dyDescent="0.2">
      <c r="B40" s="106"/>
      <c r="C40" s="212"/>
      <c r="D40" s="213"/>
      <c r="E40" s="214"/>
      <c r="F40" s="67"/>
      <c r="G40" s="210"/>
      <c r="H40" s="209"/>
    </row>
    <row r="41" spans="2:8" ht="12.75" customHeight="1" x14ac:dyDescent="0.2">
      <c r="B41" s="106"/>
      <c r="C41" s="212"/>
      <c r="D41" s="213"/>
      <c r="E41" s="214"/>
      <c r="F41" s="67"/>
      <c r="G41" s="210"/>
      <c r="H41" s="209"/>
    </row>
    <row r="42" spans="2:8" ht="12.75" customHeight="1" x14ac:dyDescent="0.2">
      <c r="B42" s="106"/>
      <c r="C42" s="212"/>
      <c r="D42" s="213"/>
      <c r="E42" s="214"/>
      <c r="F42" s="67"/>
      <c r="G42" s="210"/>
      <c r="H42" s="209"/>
    </row>
    <row r="43" spans="2:8" ht="12.75" customHeight="1" x14ac:dyDescent="0.2">
      <c r="B43" s="106"/>
      <c r="C43" s="212"/>
      <c r="D43" s="213"/>
      <c r="E43" s="214"/>
      <c r="F43" s="67"/>
      <c r="G43" s="210"/>
      <c r="H43" s="209"/>
    </row>
    <row r="44" spans="2:8" ht="12.75" customHeight="1" x14ac:dyDescent="0.2">
      <c r="B44" s="106"/>
      <c r="C44" s="212"/>
      <c r="D44" s="213"/>
      <c r="E44" s="214"/>
      <c r="F44" s="67"/>
      <c r="G44" s="210"/>
      <c r="H44" s="209"/>
    </row>
    <row r="45" spans="2:8" ht="12.75" customHeight="1" x14ac:dyDescent="0.2">
      <c r="B45" s="106"/>
      <c r="C45" s="212"/>
      <c r="D45" s="213"/>
      <c r="E45" s="214"/>
      <c r="F45" s="67"/>
      <c r="G45" s="210"/>
      <c r="H45" s="209"/>
    </row>
    <row r="46" spans="2:8" ht="12.75" customHeight="1" x14ac:dyDescent="0.2">
      <c r="B46" s="106"/>
      <c r="C46" s="212"/>
      <c r="D46" s="213"/>
      <c r="E46" s="214"/>
      <c r="F46" s="67"/>
      <c r="G46" s="210"/>
      <c r="H46" s="209"/>
    </row>
    <row r="47" spans="2:8" ht="12.75" customHeight="1" x14ac:dyDescent="0.2">
      <c r="B47" s="106"/>
      <c r="C47" s="212"/>
      <c r="D47" s="213"/>
      <c r="E47" s="214"/>
      <c r="F47" s="67"/>
      <c r="G47" s="210"/>
      <c r="H47" s="209"/>
    </row>
    <row r="48" spans="2:8" ht="12.75" customHeight="1" x14ac:dyDescent="0.2">
      <c r="B48" s="106"/>
      <c r="C48" s="212"/>
      <c r="D48" s="213"/>
      <c r="E48" s="214"/>
      <c r="F48" s="67"/>
      <c r="G48" s="210"/>
      <c r="H48" s="209"/>
    </row>
    <row r="49" spans="2:8" ht="12.75" customHeight="1" x14ac:dyDescent="0.2">
      <c r="B49" s="106"/>
      <c r="C49" s="212"/>
      <c r="D49" s="213"/>
      <c r="E49" s="214"/>
      <c r="F49" s="67"/>
      <c r="G49" s="210"/>
      <c r="H49" s="209"/>
    </row>
    <row r="50" spans="2:8" ht="12.75" customHeight="1" x14ac:dyDescent="0.2">
      <c r="B50" s="106"/>
      <c r="C50" s="212"/>
      <c r="D50" s="213"/>
      <c r="E50" s="214"/>
      <c r="F50" s="67"/>
      <c r="G50" s="210"/>
      <c r="H50" s="209"/>
    </row>
    <row r="51" spans="2:8" ht="12.75" customHeight="1" x14ac:dyDescent="0.2">
      <c r="B51" s="106"/>
      <c r="C51" s="212"/>
      <c r="D51" s="213"/>
      <c r="E51" s="214"/>
      <c r="F51" s="67"/>
      <c r="G51" s="210"/>
      <c r="H51" s="209"/>
    </row>
    <row r="52" spans="2:8" ht="12.75" customHeight="1" x14ac:dyDescent="0.2">
      <c r="B52" s="106"/>
      <c r="C52" s="212"/>
      <c r="D52" s="213"/>
      <c r="E52" s="214"/>
      <c r="F52" s="67"/>
      <c r="G52" s="210"/>
      <c r="H52" s="209"/>
    </row>
    <row r="53" spans="2:8" ht="12.75" customHeight="1" x14ac:dyDescent="0.2">
      <c r="B53" s="106"/>
      <c r="C53" s="212"/>
      <c r="D53" s="213"/>
      <c r="E53" s="214"/>
      <c r="F53" s="67"/>
      <c r="G53" s="210"/>
      <c r="H53" s="209"/>
    </row>
    <row r="54" spans="2:8" ht="12.75" customHeight="1" x14ac:dyDescent="0.2">
      <c r="B54" s="106"/>
      <c r="C54" s="553"/>
      <c r="D54" s="554"/>
      <c r="E54" s="555"/>
      <c r="F54" s="67"/>
      <c r="G54" s="552"/>
      <c r="H54" s="512"/>
    </row>
    <row r="55" spans="2:8" ht="12.75" customHeight="1" x14ac:dyDescent="0.2">
      <c r="B55" s="106"/>
      <c r="C55" s="553"/>
      <c r="D55" s="554"/>
      <c r="E55" s="555"/>
      <c r="F55" s="67"/>
      <c r="G55" s="552"/>
      <c r="H55" s="512"/>
    </row>
    <row r="56" spans="2:8" ht="12.75" customHeight="1" x14ac:dyDescent="0.2">
      <c r="B56" s="106"/>
      <c r="C56" s="553"/>
      <c r="D56" s="554"/>
      <c r="E56" s="555"/>
      <c r="F56" s="67"/>
      <c r="G56" s="552"/>
      <c r="H56" s="512"/>
    </row>
    <row r="57" spans="2:8" ht="12.75" customHeight="1" x14ac:dyDescent="0.2">
      <c r="B57" s="106"/>
      <c r="C57" s="553"/>
      <c r="D57" s="554"/>
      <c r="E57" s="555"/>
      <c r="F57" s="67"/>
      <c r="G57" s="552"/>
      <c r="H57" s="512"/>
    </row>
    <row r="58" spans="2:8" ht="12.75" customHeight="1" x14ac:dyDescent="0.2">
      <c r="B58" s="106"/>
      <c r="C58" s="553"/>
      <c r="D58" s="554"/>
      <c r="E58" s="555"/>
      <c r="F58" s="67"/>
      <c r="G58" s="552"/>
      <c r="H58" s="512"/>
    </row>
    <row r="59" spans="2:8" ht="12.75" customHeight="1" x14ac:dyDescent="0.2">
      <c r="B59" s="106"/>
      <c r="C59" s="553"/>
      <c r="D59" s="554"/>
      <c r="E59" s="555"/>
      <c r="F59" s="67"/>
      <c r="G59" s="552"/>
      <c r="H59" s="512"/>
    </row>
    <row r="60" spans="2:8" x14ac:dyDescent="0.2">
      <c r="B60" s="106"/>
      <c r="C60" s="553"/>
      <c r="D60" s="554"/>
      <c r="E60" s="555"/>
      <c r="F60" s="67"/>
      <c r="G60" s="552"/>
      <c r="H60" s="512"/>
    </row>
    <row r="61" spans="2:8" x14ac:dyDescent="0.2">
      <c r="B61" s="65"/>
      <c r="C61" s="553"/>
      <c r="D61" s="554"/>
      <c r="E61" s="555"/>
      <c r="F61" s="67"/>
      <c r="G61" s="552"/>
      <c r="H61" s="512"/>
    </row>
    <row r="62" spans="2:8" x14ac:dyDescent="0.2">
      <c r="B62" s="106"/>
      <c r="C62" s="553"/>
      <c r="D62" s="554"/>
      <c r="E62" s="555"/>
      <c r="F62" s="67"/>
      <c r="G62" s="552"/>
      <c r="H62" s="512"/>
    </row>
    <row r="63" spans="2:8" x14ac:dyDescent="0.2">
      <c r="B63" s="65"/>
      <c r="C63" s="553"/>
      <c r="D63" s="554"/>
      <c r="E63" s="555"/>
      <c r="F63" s="67"/>
      <c r="G63" s="552"/>
      <c r="H63" s="512"/>
    </row>
    <row r="64" spans="2:8" x14ac:dyDescent="0.2">
      <c r="B64" s="65"/>
      <c r="C64" s="553"/>
      <c r="D64" s="554"/>
      <c r="E64" s="555"/>
      <c r="F64" s="67"/>
      <c r="G64" s="552"/>
      <c r="H64" s="512"/>
    </row>
    <row r="65" spans="2:11" x14ac:dyDescent="0.2">
      <c r="B65" s="106"/>
      <c r="C65" s="553"/>
      <c r="D65" s="554"/>
      <c r="E65" s="555"/>
      <c r="F65" s="67"/>
      <c r="G65" s="552"/>
      <c r="H65" s="512"/>
    </row>
    <row r="66" spans="2:11" x14ac:dyDescent="0.2">
      <c r="B66" s="106"/>
      <c r="C66" s="553"/>
      <c r="D66" s="554"/>
      <c r="E66" s="555"/>
      <c r="F66" s="67"/>
      <c r="G66" s="552"/>
      <c r="H66" s="512"/>
    </row>
    <row r="67" spans="2:11" x14ac:dyDescent="0.2">
      <c r="B67" s="65"/>
      <c r="C67" s="553"/>
      <c r="D67" s="554"/>
      <c r="E67" s="555"/>
      <c r="F67" s="67"/>
      <c r="G67" s="552"/>
      <c r="H67" s="512"/>
    </row>
    <row r="68" spans="2:11" x14ac:dyDescent="0.2">
      <c r="B68" s="106"/>
      <c r="C68" s="553"/>
      <c r="D68" s="554"/>
      <c r="E68" s="555"/>
      <c r="F68" s="67"/>
      <c r="G68" s="552"/>
      <c r="H68" s="512"/>
    </row>
    <row r="69" spans="2:11" x14ac:dyDescent="0.2">
      <c r="B69" s="106"/>
      <c r="C69" s="553"/>
      <c r="D69" s="554"/>
      <c r="E69" s="555"/>
      <c r="F69" s="67"/>
      <c r="G69" s="552"/>
      <c r="H69" s="512"/>
    </row>
    <row r="70" spans="2:11" s="22" customFormat="1" ht="19.5" customHeight="1" x14ac:dyDescent="0.2">
      <c r="B70" s="563" t="s">
        <v>936</v>
      </c>
      <c r="C70" s="564"/>
      <c r="D70" s="564"/>
      <c r="E70" s="564"/>
      <c r="F70" s="564"/>
      <c r="G70" s="565">
        <f>SUM(G9:H69)</f>
        <v>0</v>
      </c>
      <c r="H70" s="566"/>
      <c r="I70" s="26"/>
    </row>
    <row r="72" spans="2:11" x14ac:dyDescent="0.2">
      <c r="H72" s="169">
        <f>G70</f>
        <v>0</v>
      </c>
      <c r="K72" s="176">
        <v>10466760</v>
      </c>
    </row>
  </sheetData>
  <mergeCells count="60">
    <mergeCell ref="B70:F70"/>
    <mergeCell ref="G70:H70"/>
    <mergeCell ref="C67:E67"/>
    <mergeCell ref="G67:H67"/>
    <mergeCell ref="C68:E68"/>
    <mergeCell ref="G68:H68"/>
    <mergeCell ref="C69:E69"/>
    <mergeCell ref="G69:H69"/>
    <mergeCell ref="C64:E64"/>
    <mergeCell ref="G64:H64"/>
    <mergeCell ref="C65:E65"/>
    <mergeCell ref="G65:H65"/>
    <mergeCell ref="C66:E66"/>
    <mergeCell ref="G66:H66"/>
    <mergeCell ref="C61:E61"/>
    <mergeCell ref="G61:H61"/>
    <mergeCell ref="C62:E62"/>
    <mergeCell ref="G62:H62"/>
    <mergeCell ref="C63:E63"/>
    <mergeCell ref="G63:H63"/>
    <mergeCell ref="C58:E58"/>
    <mergeCell ref="G58:H58"/>
    <mergeCell ref="C59:E59"/>
    <mergeCell ref="G59:H59"/>
    <mergeCell ref="C60:E60"/>
    <mergeCell ref="G60:H60"/>
    <mergeCell ref="C55:E55"/>
    <mergeCell ref="G55:H55"/>
    <mergeCell ref="C56:E56"/>
    <mergeCell ref="G56:H56"/>
    <mergeCell ref="C57:E57"/>
    <mergeCell ref="G57:H57"/>
    <mergeCell ref="C17:E17"/>
    <mergeCell ref="G17:H17"/>
    <mergeCell ref="C36:E36"/>
    <mergeCell ref="G36:H36"/>
    <mergeCell ref="C54:E54"/>
    <mergeCell ref="G54:H54"/>
    <mergeCell ref="C14:E14"/>
    <mergeCell ref="G14:H14"/>
    <mergeCell ref="C15:E15"/>
    <mergeCell ref="G15:H15"/>
    <mergeCell ref="C16:E16"/>
    <mergeCell ref="G16:H16"/>
    <mergeCell ref="C11:E11"/>
    <mergeCell ref="G11:H11"/>
    <mergeCell ref="C12:E12"/>
    <mergeCell ref="G12:H12"/>
    <mergeCell ref="C13:E13"/>
    <mergeCell ref="G13:H13"/>
    <mergeCell ref="C9:E9"/>
    <mergeCell ref="G9:H9"/>
    <mergeCell ref="C10:E10"/>
    <mergeCell ref="G10:H10"/>
    <mergeCell ref="F1:H1"/>
    <mergeCell ref="B4:G6"/>
    <mergeCell ref="H4:H6"/>
    <mergeCell ref="B7:H7"/>
    <mergeCell ref="C8:E8"/>
    <mergeCell ref="G8:H8"/>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C9705-6A65-4FA4-997B-EB6721386D7D}">
  <sheetPr>
    <tabColor rgb="FF00B050"/>
  </sheetPr>
  <dimension ref="B1:I69"/>
  <sheetViews>
    <sheetView view="pageBreakPreview" zoomScaleNormal="125" zoomScaleSheetLayoutView="100" zoomScalePageLayoutView="125" workbookViewId="0">
      <selection activeCell="G62" sqref="G62"/>
    </sheetView>
  </sheetViews>
  <sheetFormatPr defaultColWidth="6.85546875" defaultRowHeight="12.75" x14ac:dyDescent="0.2"/>
  <cols>
    <col min="1" max="1" width="0.85546875" style="58" customWidth="1"/>
    <col min="2" max="2" width="11.7109375" style="309" customWidth="1"/>
    <col min="3" max="3" width="45.7109375" style="319" customWidth="1"/>
    <col min="4" max="4" width="13.7109375" style="311" customWidth="1"/>
    <col min="5" max="5" width="5.7109375" style="311" hidden="1" customWidth="1"/>
    <col min="6" max="6" width="15.7109375" style="311" customWidth="1"/>
    <col min="7" max="7" width="15.7109375" style="342" customWidth="1"/>
    <col min="8" max="8" width="15.7109375" style="343" customWidth="1"/>
    <col min="9" max="9" width="0.85546875" style="59" customWidth="1"/>
    <col min="10" max="16384" width="6.85546875" style="58"/>
  </cols>
  <sheetData>
    <row r="1" spans="2:9" x14ac:dyDescent="0.2">
      <c r="B1" s="277" t="str">
        <f>Client1</f>
        <v>Province of KwaZulu-Natal</v>
      </c>
      <c r="F1" s="577" t="str">
        <f>Information!C5</f>
        <v>ZNB1250/00000/00/PMC/INF/21/T</v>
      </c>
      <c r="G1" s="506"/>
      <c r="H1" s="506"/>
    </row>
    <row r="2" spans="2:9" x14ac:dyDescent="0.2">
      <c r="B2" s="355" t="str">
        <f>Client2</f>
        <v>Department of Transport</v>
      </c>
    </row>
    <row r="3" spans="2:9" x14ac:dyDescent="0.2">
      <c r="B3" s="294"/>
      <c r="C3" s="294"/>
      <c r="D3" s="356"/>
      <c r="E3" s="356"/>
      <c r="F3" s="356"/>
      <c r="G3" s="344"/>
      <c r="H3" s="345"/>
    </row>
    <row r="4" spans="2:9" x14ac:dyDescent="0.2">
      <c r="B4" s="500" t="s">
        <v>8</v>
      </c>
      <c r="C4" s="501"/>
      <c r="D4" s="501"/>
      <c r="E4" s="501"/>
      <c r="F4" s="501"/>
      <c r="G4" s="501"/>
      <c r="H4" s="497" t="str">
        <f>"CHAPTER "&amp;B10</f>
        <v>CHAPTER F6</v>
      </c>
      <c r="I4" s="208"/>
    </row>
    <row r="5" spans="2:9" ht="7.5" customHeight="1" x14ac:dyDescent="0.2">
      <c r="B5" s="528" t="str">
        <f>'C13.8'!B5</f>
        <v>UPGRADE TO KWAMAGODA (NKUKHU) RIVER BRIDGE 2002 OVER KWAMAGODA RIVER ON DISTRTICT ROAD D59 KM 0.108 IN THE PITERMARITZBURG REGION</v>
      </c>
      <c r="C5" s="529"/>
      <c r="D5" s="529"/>
      <c r="E5" s="529"/>
      <c r="F5" s="529"/>
      <c r="G5" s="529"/>
      <c r="H5" s="498"/>
      <c r="I5" s="127"/>
    </row>
    <row r="6" spans="2:9" ht="12.75" customHeight="1" x14ac:dyDescent="0.2">
      <c r="B6" s="493"/>
      <c r="C6" s="529"/>
      <c r="D6" s="529"/>
      <c r="E6" s="529"/>
      <c r="F6" s="529"/>
      <c r="G6" s="529"/>
      <c r="H6" s="498"/>
      <c r="I6" s="127"/>
    </row>
    <row r="7" spans="2:9" ht="7.5" customHeight="1" x14ac:dyDescent="0.2">
      <c r="B7" s="495"/>
      <c r="C7" s="496"/>
      <c r="D7" s="496"/>
      <c r="E7" s="496"/>
      <c r="F7" s="496"/>
      <c r="G7" s="496"/>
      <c r="H7" s="499"/>
      <c r="I7" s="127"/>
    </row>
    <row r="8" spans="2:9" s="7" customFormat="1" ht="24.95" customHeight="1" x14ac:dyDescent="0.2">
      <c r="B8" s="263" t="s">
        <v>0</v>
      </c>
      <c r="C8" s="220" t="s">
        <v>1</v>
      </c>
      <c r="D8" s="220" t="s">
        <v>2</v>
      </c>
      <c r="E8" s="220" t="s">
        <v>9</v>
      </c>
      <c r="F8" s="220" t="s">
        <v>3</v>
      </c>
      <c r="G8" s="220" t="s">
        <v>4</v>
      </c>
      <c r="H8" s="220" t="s">
        <v>5</v>
      </c>
      <c r="I8" s="125"/>
    </row>
    <row r="9" spans="2:9" x14ac:dyDescent="0.2">
      <c r="B9" s="346"/>
      <c r="C9" s="347"/>
      <c r="D9" s="186"/>
      <c r="E9" s="186"/>
      <c r="F9" s="186"/>
      <c r="G9" s="352"/>
      <c r="H9" s="264" t="str">
        <f>IF(D9="","",F9*G9)</f>
        <v/>
      </c>
      <c r="I9" s="16"/>
    </row>
    <row r="10" spans="2:9" ht="25.5" x14ac:dyDescent="0.2">
      <c r="B10" s="358" t="s">
        <v>1031</v>
      </c>
      <c r="C10" s="359" t="s">
        <v>641</v>
      </c>
      <c r="D10" s="186"/>
      <c r="E10" s="186"/>
      <c r="F10" s="360"/>
      <c r="G10" s="360"/>
      <c r="H10" s="264" t="str">
        <f t="shared" ref="H10:H68" si="0">IF(D10="","",F10*G10)</f>
        <v/>
      </c>
      <c r="I10" s="32"/>
    </row>
    <row r="11" spans="2:9" x14ac:dyDescent="0.2">
      <c r="B11" s="183"/>
      <c r="C11" s="361"/>
      <c r="D11" s="186"/>
      <c r="E11" s="186"/>
      <c r="F11" s="360"/>
      <c r="G11" s="360"/>
      <c r="H11" s="264" t="str">
        <f t="shared" si="0"/>
        <v/>
      </c>
      <c r="I11" s="32"/>
    </row>
    <row r="12" spans="2:9" ht="25.5" x14ac:dyDescent="0.2">
      <c r="B12" s="183" t="s">
        <v>1000</v>
      </c>
      <c r="C12" s="361" t="s">
        <v>642</v>
      </c>
      <c r="D12" s="186" t="s">
        <v>12</v>
      </c>
      <c r="E12" s="186"/>
      <c r="F12" s="360">
        <v>1</v>
      </c>
      <c r="G12" s="362"/>
      <c r="H12" s="264">
        <f t="shared" si="0"/>
        <v>0</v>
      </c>
      <c r="I12" s="32"/>
    </row>
    <row r="13" spans="2:9" x14ac:dyDescent="0.2">
      <c r="B13" s="358"/>
      <c r="C13" s="361"/>
      <c r="D13" s="186"/>
      <c r="E13" s="186"/>
      <c r="F13" s="360"/>
      <c r="G13" s="360"/>
      <c r="H13" s="264" t="str">
        <f t="shared" si="0"/>
        <v/>
      </c>
      <c r="I13" s="32"/>
    </row>
    <row r="14" spans="2:9" x14ac:dyDescent="0.2">
      <c r="B14" s="183" t="s">
        <v>1001</v>
      </c>
      <c r="C14" s="361" t="s">
        <v>643</v>
      </c>
      <c r="D14" s="186"/>
      <c r="E14" s="186"/>
      <c r="F14" s="363"/>
      <c r="G14" s="364"/>
      <c r="H14" s="264" t="str">
        <f t="shared" si="0"/>
        <v/>
      </c>
      <c r="I14" s="33"/>
    </row>
    <row r="15" spans="2:9" x14ac:dyDescent="0.2">
      <c r="B15" s="358"/>
      <c r="C15" s="361"/>
      <c r="D15" s="186"/>
      <c r="E15" s="186"/>
      <c r="F15" s="363"/>
      <c r="G15" s="364"/>
      <c r="H15" s="264" t="str">
        <f t="shared" si="0"/>
        <v/>
      </c>
      <c r="I15" s="33"/>
    </row>
    <row r="16" spans="2:9" x14ac:dyDescent="0.2">
      <c r="B16" s="183" t="s">
        <v>54</v>
      </c>
      <c r="C16" s="361" t="s">
        <v>685</v>
      </c>
      <c r="D16" s="186"/>
      <c r="E16" s="186"/>
      <c r="F16" s="363"/>
      <c r="G16" s="364"/>
      <c r="H16" s="264" t="str">
        <f t="shared" si="0"/>
        <v/>
      </c>
      <c r="I16" s="33"/>
    </row>
    <row r="17" spans="2:9" x14ac:dyDescent="0.2">
      <c r="B17" s="358"/>
      <c r="C17" s="361"/>
      <c r="D17" s="186"/>
      <c r="E17" s="186"/>
      <c r="F17" s="363"/>
      <c r="G17" s="364"/>
      <c r="H17" s="264" t="str">
        <f t="shared" si="0"/>
        <v/>
      </c>
      <c r="I17" s="33"/>
    </row>
    <row r="18" spans="2:9" x14ac:dyDescent="0.2">
      <c r="B18" s="183" t="s">
        <v>202</v>
      </c>
      <c r="C18" s="361" t="s">
        <v>683</v>
      </c>
      <c r="D18" s="186" t="s">
        <v>485</v>
      </c>
      <c r="E18" s="186"/>
      <c r="F18" s="363">
        <v>1</v>
      </c>
      <c r="G18" s="362">
        <v>50000</v>
      </c>
      <c r="H18" s="264">
        <f t="shared" si="0"/>
        <v>50000</v>
      </c>
      <c r="I18" s="32"/>
    </row>
    <row r="19" spans="2:9" x14ac:dyDescent="0.2">
      <c r="B19" s="183"/>
      <c r="C19" s="361"/>
      <c r="D19" s="186"/>
      <c r="E19" s="186"/>
      <c r="F19" s="363"/>
      <c r="G19" s="365"/>
      <c r="H19" s="264" t="str">
        <f t="shared" si="0"/>
        <v/>
      </c>
      <c r="I19" s="32"/>
    </row>
    <row r="20" spans="2:9" ht="25.5" x14ac:dyDescent="0.2">
      <c r="B20" s="183" t="s">
        <v>203</v>
      </c>
      <c r="C20" s="361" t="s">
        <v>1002</v>
      </c>
      <c r="D20" s="186" t="s">
        <v>39</v>
      </c>
      <c r="E20" s="318"/>
      <c r="F20" s="363">
        <f>H18</f>
        <v>50000</v>
      </c>
      <c r="G20" s="366"/>
      <c r="H20" s="264">
        <f t="shared" si="0"/>
        <v>0</v>
      </c>
    </row>
    <row r="21" spans="2:9" x14ac:dyDescent="0.2">
      <c r="B21" s="183"/>
      <c r="C21" s="327"/>
      <c r="D21" s="186"/>
      <c r="E21" s="318"/>
      <c r="F21" s="363"/>
      <c r="G21" s="326"/>
      <c r="H21" s="264" t="str">
        <f t="shared" si="0"/>
        <v/>
      </c>
    </row>
    <row r="22" spans="2:9" x14ac:dyDescent="0.2">
      <c r="B22" s="183" t="s">
        <v>56</v>
      </c>
      <c r="C22" s="361" t="s">
        <v>684</v>
      </c>
      <c r="D22" s="186"/>
      <c r="E22" s="318"/>
      <c r="F22" s="363"/>
      <c r="G22" s="364"/>
      <c r="H22" s="264" t="str">
        <f t="shared" si="0"/>
        <v/>
      </c>
    </row>
    <row r="23" spans="2:9" x14ac:dyDescent="0.2">
      <c r="B23" s="183"/>
      <c r="C23" s="361"/>
      <c r="D23" s="186"/>
      <c r="E23" s="318"/>
      <c r="F23" s="363"/>
      <c r="G23" s="326"/>
      <c r="H23" s="264" t="str">
        <f t="shared" si="0"/>
        <v/>
      </c>
    </row>
    <row r="24" spans="2:9" x14ac:dyDescent="0.2">
      <c r="B24" s="183" t="s">
        <v>294</v>
      </c>
      <c r="C24" s="361" t="s">
        <v>683</v>
      </c>
      <c r="D24" s="186" t="s">
        <v>485</v>
      </c>
      <c r="E24" s="318"/>
      <c r="F24" s="363">
        <v>1</v>
      </c>
      <c r="G24" s="362">
        <v>50000</v>
      </c>
      <c r="H24" s="264">
        <f t="shared" si="0"/>
        <v>50000</v>
      </c>
    </row>
    <row r="25" spans="2:9" x14ac:dyDescent="0.2">
      <c r="B25" s="183"/>
      <c r="C25" s="361"/>
      <c r="D25" s="186"/>
      <c r="E25" s="318"/>
      <c r="F25" s="363"/>
      <c r="G25" s="326"/>
      <c r="H25" s="264" t="str">
        <f t="shared" si="0"/>
        <v/>
      </c>
    </row>
    <row r="26" spans="2:9" ht="25.5" x14ac:dyDescent="0.2">
      <c r="B26" s="183" t="s">
        <v>295</v>
      </c>
      <c r="C26" s="361" t="s">
        <v>1003</v>
      </c>
      <c r="D26" s="186" t="s">
        <v>39</v>
      </c>
      <c r="E26" s="186"/>
      <c r="F26" s="363">
        <f>H24</f>
        <v>50000</v>
      </c>
      <c r="G26" s="366"/>
      <c r="H26" s="264">
        <f t="shared" si="0"/>
        <v>0</v>
      </c>
      <c r="I26" s="33"/>
    </row>
    <row r="27" spans="2:9" x14ac:dyDescent="0.2">
      <c r="B27" s="183"/>
      <c r="C27" s="361"/>
      <c r="D27" s="186"/>
      <c r="E27" s="186"/>
      <c r="F27" s="363"/>
      <c r="G27" s="367"/>
      <c r="H27" s="264" t="str">
        <f t="shared" si="0"/>
        <v/>
      </c>
      <c r="I27" s="16"/>
    </row>
    <row r="28" spans="2:9" s="45" customFormat="1" x14ac:dyDescent="0.2">
      <c r="B28" s="183" t="s">
        <v>57</v>
      </c>
      <c r="C28" s="361" t="s">
        <v>686</v>
      </c>
      <c r="D28" s="186"/>
      <c r="E28" s="186"/>
      <c r="F28" s="363"/>
      <c r="G28" s="367"/>
      <c r="H28" s="264" t="str">
        <f t="shared" si="0"/>
        <v/>
      </c>
      <c r="I28" s="16"/>
    </row>
    <row r="29" spans="2:9" x14ac:dyDescent="0.2">
      <c r="B29" s="183"/>
      <c r="C29" s="361"/>
      <c r="D29" s="186"/>
      <c r="E29" s="186"/>
      <c r="F29" s="363"/>
      <c r="G29" s="364"/>
      <c r="H29" s="264" t="str">
        <f t="shared" si="0"/>
        <v/>
      </c>
      <c r="I29" s="33"/>
    </row>
    <row r="30" spans="2:9" x14ac:dyDescent="0.2">
      <c r="B30" s="183" t="s">
        <v>323</v>
      </c>
      <c r="C30" s="361" t="s">
        <v>683</v>
      </c>
      <c r="D30" s="186" t="s">
        <v>485</v>
      </c>
      <c r="E30" s="186"/>
      <c r="F30" s="363">
        <v>1</v>
      </c>
      <c r="G30" s="362">
        <v>50000</v>
      </c>
      <c r="H30" s="264">
        <f t="shared" si="0"/>
        <v>50000</v>
      </c>
      <c r="I30" s="33"/>
    </row>
    <row r="31" spans="2:9" x14ac:dyDescent="0.2">
      <c r="B31" s="183"/>
      <c r="C31" s="361"/>
      <c r="D31" s="186"/>
      <c r="E31" s="186"/>
      <c r="F31" s="363"/>
      <c r="G31" s="367"/>
      <c r="H31" s="264" t="str">
        <f t="shared" si="0"/>
        <v/>
      </c>
      <c r="I31" s="32"/>
    </row>
    <row r="32" spans="2:9" ht="25.5" x14ac:dyDescent="0.2">
      <c r="B32" s="183" t="s">
        <v>324</v>
      </c>
      <c r="C32" s="361" t="s">
        <v>1004</v>
      </c>
      <c r="D32" s="186" t="s">
        <v>39</v>
      </c>
      <c r="E32" s="186"/>
      <c r="F32" s="363">
        <f>H30</f>
        <v>50000</v>
      </c>
      <c r="G32" s="366"/>
      <c r="H32" s="264">
        <f t="shared" si="0"/>
        <v>0</v>
      </c>
      <c r="I32" s="32"/>
    </row>
    <row r="33" spans="2:9" x14ac:dyDescent="0.2">
      <c r="B33" s="183"/>
      <c r="C33" s="361"/>
      <c r="D33" s="186"/>
      <c r="E33" s="186"/>
      <c r="F33" s="363"/>
      <c r="G33" s="365"/>
      <c r="H33" s="264" t="str">
        <f t="shared" si="0"/>
        <v/>
      </c>
      <c r="I33" s="32"/>
    </row>
    <row r="34" spans="2:9" ht="25.5" x14ac:dyDescent="0.2">
      <c r="B34" s="183" t="s">
        <v>58</v>
      </c>
      <c r="C34" s="361" t="s">
        <v>687</v>
      </c>
      <c r="D34" s="186"/>
      <c r="E34" s="186"/>
      <c r="F34" s="363"/>
      <c r="G34" s="365"/>
      <c r="H34" s="264" t="str">
        <f t="shared" si="0"/>
        <v/>
      </c>
      <c r="I34" s="32"/>
    </row>
    <row r="35" spans="2:9" x14ac:dyDescent="0.2">
      <c r="B35" s="183"/>
      <c r="C35" s="361"/>
      <c r="D35" s="186"/>
      <c r="E35" s="186"/>
      <c r="F35" s="360"/>
      <c r="G35" s="360"/>
      <c r="H35" s="264" t="str">
        <f t="shared" si="0"/>
        <v/>
      </c>
      <c r="I35" s="32"/>
    </row>
    <row r="36" spans="2:9" x14ac:dyDescent="0.2">
      <c r="B36" s="183" t="s">
        <v>335</v>
      </c>
      <c r="C36" s="361" t="s">
        <v>1032</v>
      </c>
      <c r="D36" s="186" t="s">
        <v>485</v>
      </c>
      <c r="E36" s="186"/>
      <c r="F36" s="360">
        <v>1</v>
      </c>
      <c r="G36" s="362">
        <v>20000</v>
      </c>
      <c r="H36" s="264">
        <f t="shared" si="0"/>
        <v>20000</v>
      </c>
      <c r="I36" s="32"/>
    </row>
    <row r="37" spans="2:9" x14ac:dyDescent="0.2">
      <c r="B37" s="183"/>
      <c r="C37" s="361"/>
      <c r="D37" s="186"/>
      <c r="E37" s="186"/>
      <c r="F37" s="360"/>
      <c r="G37" s="364"/>
      <c r="H37" s="264" t="str">
        <f t="shared" si="0"/>
        <v/>
      </c>
      <c r="I37" s="32"/>
    </row>
    <row r="38" spans="2:9" ht="25.5" x14ac:dyDescent="0.2">
      <c r="B38" s="183" t="s">
        <v>688</v>
      </c>
      <c r="C38" s="361" t="s">
        <v>1005</v>
      </c>
      <c r="D38" s="186" t="s">
        <v>39</v>
      </c>
      <c r="E38" s="186"/>
      <c r="F38" s="363">
        <f>H36</f>
        <v>20000</v>
      </c>
      <c r="G38" s="366"/>
      <c r="H38" s="264">
        <f t="shared" si="0"/>
        <v>0</v>
      </c>
      <c r="I38" s="32"/>
    </row>
    <row r="39" spans="2:9" x14ac:dyDescent="0.2">
      <c r="B39" s="183"/>
      <c r="C39" s="361"/>
      <c r="D39" s="186"/>
      <c r="E39" s="186"/>
      <c r="F39" s="360"/>
      <c r="G39" s="364"/>
      <c r="H39" s="264" t="str">
        <f t="shared" si="0"/>
        <v/>
      </c>
      <c r="I39" s="32"/>
    </row>
    <row r="40" spans="2:9" ht="25.5" x14ac:dyDescent="0.2">
      <c r="B40" s="183" t="s">
        <v>1033</v>
      </c>
      <c r="C40" s="361" t="s">
        <v>1034</v>
      </c>
      <c r="D40" s="186"/>
      <c r="E40" s="186"/>
      <c r="F40" s="360"/>
      <c r="G40" s="364"/>
      <c r="H40" s="264" t="str">
        <f t="shared" si="0"/>
        <v/>
      </c>
      <c r="I40" s="32"/>
    </row>
    <row r="41" spans="2:9" x14ac:dyDescent="0.2">
      <c r="B41" s="183"/>
      <c r="C41" s="361"/>
      <c r="D41" s="186"/>
      <c r="E41" s="186"/>
      <c r="F41" s="360"/>
      <c r="G41" s="364"/>
      <c r="H41" s="264" t="str">
        <f t="shared" si="0"/>
        <v/>
      </c>
      <c r="I41" s="32"/>
    </row>
    <row r="42" spans="2:9" x14ac:dyDescent="0.2">
      <c r="B42" s="183" t="s">
        <v>54</v>
      </c>
      <c r="C42" s="361" t="s">
        <v>1035</v>
      </c>
      <c r="D42" s="186" t="s">
        <v>674</v>
      </c>
      <c r="E42" s="186"/>
      <c r="F42" s="360">
        <v>1</v>
      </c>
      <c r="G42" s="364">
        <v>150000</v>
      </c>
      <c r="H42" s="264">
        <f t="shared" si="0"/>
        <v>150000</v>
      </c>
      <c r="I42" s="32"/>
    </row>
    <row r="43" spans="2:9" x14ac:dyDescent="0.2">
      <c r="B43" s="183"/>
      <c r="C43" s="361"/>
      <c r="D43" s="186"/>
      <c r="E43" s="186"/>
      <c r="F43" s="360"/>
      <c r="G43" s="364"/>
      <c r="H43" s="264" t="str">
        <f t="shared" si="0"/>
        <v/>
      </c>
      <c r="I43" s="32"/>
    </row>
    <row r="44" spans="2:9" x14ac:dyDescent="0.2">
      <c r="B44" s="183" t="s">
        <v>56</v>
      </c>
      <c r="C44" s="361" t="s">
        <v>1036</v>
      </c>
      <c r="D44" s="186" t="s">
        <v>674</v>
      </c>
      <c r="E44" s="186"/>
      <c r="F44" s="360">
        <v>1</v>
      </c>
      <c r="G44" s="364">
        <v>50000</v>
      </c>
      <c r="H44" s="264">
        <f t="shared" si="0"/>
        <v>50000</v>
      </c>
      <c r="I44" s="32"/>
    </row>
    <row r="45" spans="2:9" x14ac:dyDescent="0.2">
      <c r="B45" s="183"/>
      <c r="C45" s="361"/>
      <c r="D45" s="186"/>
      <c r="E45" s="186"/>
      <c r="F45" s="360"/>
      <c r="G45" s="364"/>
      <c r="H45" s="264" t="str">
        <f t="shared" si="0"/>
        <v/>
      </c>
      <c r="I45" s="32"/>
    </row>
    <row r="46" spans="2:9" ht="25.5" x14ac:dyDescent="0.2">
      <c r="B46" s="183" t="s">
        <v>69</v>
      </c>
      <c r="C46" s="361" t="s">
        <v>1037</v>
      </c>
      <c r="D46" s="186" t="s">
        <v>39</v>
      </c>
      <c r="E46" s="186"/>
      <c r="F46" s="363">
        <f>H42+H44</f>
        <v>200000</v>
      </c>
      <c r="G46" s="366"/>
      <c r="H46" s="264">
        <f t="shared" si="0"/>
        <v>0</v>
      </c>
      <c r="I46" s="32"/>
    </row>
    <row r="47" spans="2:9" x14ac:dyDescent="0.2">
      <c r="B47" s="183"/>
      <c r="C47" s="361"/>
      <c r="D47" s="186"/>
      <c r="E47" s="186"/>
      <c r="F47" s="360"/>
      <c r="G47" s="364"/>
      <c r="H47" s="264" t="str">
        <f t="shared" si="0"/>
        <v/>
      </c>
      <c r="I47" s="32"/>
    </row>
    <row r="48" spans="2:9" x14ac:dyDescent="0.2">
      <c r="B48" s="183" t="s">
        <v>58</v>
      </c>
      <c r="C48" s="361" t="s">
        <v>1038</v>
      </c>
      <c r="D48" s="186"/>
      <c r="E48" s="186"/>
      <c r="F48" s="360"/>
      <c r="G48" s="364"/>
      <c r="H48" s="264" t="str">
        <f t="shared" si="0"/>
        <v/>
      </c>
      <c r="I48" s="32"/>
    </row>
    <row r="49" spans="2:9" x14ac:dyDescent="0.2">
      <c r="B49" s="183"/>
      <c r="C49" s="361"/>
      <c r="D49" s="186"/>
      <c r="E49" s="186"/>
      <c r="F49" s="360"/>
      <c r="G49" s="364"/>
      <c r="H49" s="264" t="str">
        <f t="shared" si="0"/>
        <v/>
      </c>
      <c r="I49" s="32"/>
    </row>
    <row r="50" spans="2:9" x14ac:dyDescent="0.2">
      <c r="B50" s="183" t="s">
        <v>335</v>
      </c>
      <c r="C50" s="361" t="s">
        <v>1039</v>
      </c>
      <c r="D50" s="186" t="s">
        <v>674</v>
      </c>
      <c r="E50" s="186"/>
      <c r="F50" s="360">
        <v>1</v>
      </c>
      <c r="G50" s="364">
        <v>150000</v>
      </c>
      <c r="H50" s="264">
        <f t="shared" si="0"/>
        <v>150000</v>
      </c>
      <c r="I50" s="32"/>
    </row>
    <row r="51" spans="2:9" x14ac:dyDescent="0.2">
      <c r="B51" s="183"/>
      <c r="C51" s="361"/>
      <c r="D51" s="186"/>
      <c r="E51" s="186"/>
      <c r="F51" s="360"/>
      <c r="G51" s="364"/>
      <c r="H51" s="264" t="str">
        <f t="shared" si="0"/>
        <v/>
      </c>
      <c r="I51" s="32"/>
    </row>
    <row r="52" spans="2:9" ht="25.5" x14ac:dyDescent="0.2">
      <c r="B52" s="183" t="s">
        <v>688</v>
      </c>
      <c r="C52" s="361" t="s">
        <v>1040</v>
      </c>
      <c r="D52" s="186" t="s">
        <v>39</v>
      </c>
      <c r="E52" s="186"/>
      <c r="F52" s="363">
        <f>H50</f>
        <v>150000</v>
      </c>
      <c r="G52" s="366"/>
      <c r="H52" s="264">
        <f t="shared" si="0"/>
        <v>0</v>
      </c>
      <c r="I52" s="32"/>
    </row>
    <row r="53" spans="2:9" x14ac:dyDescent="0.2">
      <c r="B53" s="183"/>
      <c r="C53" s="361"/>
      <c r="D53" s="318"/>
      <c r="E53" s="318"/>
      <c r="F53" s="326"/>
      <c r="G53" s="364"/>
      <c r="H53" s="264" t="str">
        <f t="shared" si="0"/>
        <v/>
      </c>
    </row>
    <row r="54" spans="2:9" ht="25.5" x14ac:dyDescent="0.2">
      <c r="B54" s="183" t="s">
        <v>59</v>
      </c>
      <c r="C54" s="361" t="s">
        <v>1041</v>
      </c>
      <c r="D54" s="186"/>
      <c r="E54" s="186"/>
      <c r="F54" s="360"/>
      <c r="G54" s="364"/>
      <c r="H54" s="264" t="str">
        <f t="shared" si="0"/>
        <v/>
      </c>
      <c r="I54" s="32"/>
    </row>
    <row r="55" spans="2:9" x14ac:dyDescent="0.2">
      <c r="B55" s="183"/>
      <c r="C55" s="361"/>
      <c r="D55" s="186"/>
      <c r="E55" s="318"/>
      <c r="F55" s="326"/>
      <c r="G55" s="364"/>
      <c r="H55" s="264" t="str">
        <f t="shared" si="0"/>
        <v/>
      </c>
      <c r="I55" s="66"/>
    </row>
    <row r="56" spans="2:9" x14ac:dyDescent="0.2">
      <c r="B56" s="183" t="s">
        <v>1042</v>
      </c>
      <c r="C56" s="361" t="s">
        <v>1043</v>
      </c>
      <c r="D56" s="186" t="s">
        <v>1044</v>
      </c>
      <c r="E56" s="318"/>
      <c r="F56" s="326">
        <v>40</v>
      </c>
      <c r="G56" s="364"/>
      <c r="H56" s="264">
        <f t="shared" si="0"/>
        <v>0</v>
      </c>
    </row>
    <row r="57" spans="2:9" x14ac:dyDescent="0.2">
      <c r="B57" s="183"/>
      <c r="C57" s="361"/>
      <c r="D57" s="186"/>
      <c r="E57" s="186"/>
      <c r="F57" s="360"/>
      <c r="G57" s="364"/>
      <c r="H57" s="264" t="str">
        <f t="shared" si="0"/>
        <v/>
      </c>
      <c r="I57" s="32"/>
    </row>
    <row r="58" spans="2:9" x14ac:dyDescent="0.2">
      <c r="B58" s="183" t="s">
        <v>1045</v>
      </c>
      <c r="C58" s="361" t="s">
        <v>1046</v>
      </c>
      <c r="D58" s="186" t="s">
        <v>1044</v>
      </c>
      <c r="E58" s="186"/>
      <c r="F58" s="360">
        <v>40</v>
      </c>
      <c r="G58" s="364"/>
      <c r="H58" s="264">
        <f t="shared" si="0"/>
        <v>0</v>
      </c>
      <c r="I58" s="32"/>
    </row>
    <row r="59" spans="2:9" x14ac:dyDescent="0.2">
      <c r="B59" s="183"/>
      <c r="C59" s="361"/>
      <c r="D59" s="186"/>
      <c r="E59" s="186"/>
      <c r="F59" s="360"/>
      <c r="G59" s="364"/>
      <c r="H59" s="264" t="str">
        <f t="shared" si="0"/>
        <v/>
      </c>
      <c r="I59" s="32"/>
    </row>
    <row r="60" spans="2:9" x14ac:dyDescent="0.2">
      <c r="B60" s="183" t="s">
        <v>60</v>
      </c>
      <c r="C60" s="361" t="s">
        <v>1047</v>
      </c>
      <c r="D60" s="186"/>
      <c r="E60" s="186"/>
      <c r="F60" s="360"/>
      <c r="G60" s="364"/>
      <c r="H60" s="264" t="str">
        <f t="shared" si="0"/>
        <v/>
      </c>
      <c r="I60" s="32"/>
    </row>
    <row r="61" spans="2:9" x14ac:dyDescent="0.2">
      <c r="B61" s="183"/>
      <c r="C61" s="361"/>
      <c r="D61" s="186"/>
      <c r="E61" s="186"/>
      <c r="F61" s="360"/>
      <c r="G61" s="364"/>
      <c r="H61" s="264" t="str">
        <f t="shared" si="0"/>
        <v/>
      </c>
      <c r="I61" s="32"/>
    </row>
    <row r="62" spans="2:9" x14ac:dyDescent="0.2">
      <c r="B62" s="183" t="s">
        <v>1048</v>
      </c>
      <c r="C62" s="361" t="s">
        <v>1049</v>
      </c>
      <c r="D62" s="186" t="s">
        <v>674</v>
      </c>
      <c r="E62" s="186"/>
      <c r="F62" s="360">
        <v>1</v>
      </c>
      <c r="G62" s="364">
        <v>15000</v>
      </c>
      <c r="H62" s="264">
        <f t="shared" si="0"/>
        <v>15000</v>
      </c>
      <c r="I62" s="32"/>
    </row>
    <row r="63" spans="2:9" x14ac:dyDescent="0.2">
      <c r="B63" s="183"/>
      <c r="C63" s="361"/>
      <c r="D63" s="186"/>
      <c r="E63" s="186"/>
      <c r="F63" s="360"/>
      <c r="G63" s="364"/>
      <c r="H63" s="264" t="str">
        <f t="shared" si="0"/>
        <v/>
      </c>
      <c r="I63" s="32"/>
    </row>
    <row r="64" spans="2:9" ht="25.5" x14ac:dyDescent="0.2">
      <c r="B64" s="183" t="s">
        <v>1050</v>
      </c>
      <c r="C64" s="361" t="s">
        <v>1051</v>
      </c>
      <c r="D64" s="186" t="s">
        <v>39</v>
      </c>
      <c r="E64" s="186"/>
      <c r="F64" s="363">
        <f>H62</f>
        <v>15000</v>
      </c>
      <c r="G64" s="366"/>
      <c r="H64" s="264">
        <f t="shared" si="0"/>
        <v>0</v>
      </c>
      <c r="I64" s="32"/>
    </row>
    <row r="65" spans="2:9" x14ac:dyDescent="0.2">
      <c r="B65" s="183"/>
      <c r="C65" s="361"/>
      <c r="D65" s="186"/>
      <c r="E65" s="186"/>
      <c r="F65" s="360"/>
      <c r="G65" s="366"/>
      <c r="H65" s="264"/>
      <c r="I65" s="32"/>
    </row>
    <row r="66" spans="2:9" x14ac:dyDescent="0.2">
      <c r="B66" s="183"/>
      <c r="C66" s="361"/>
      <c r="D66" s="186"/>
      <c r="E66" s="186"/>
      <c r="F66" s="360"/>
      <c r="G66" s="366"/>
      <c r="H66" s="264"/>
      <c r="I66" s="32"/>
    </row>
    <row r="67" spans="2:9" x14ac:dyDescent="0.2">
      <c r="B67" s="183"/>
      <c r="C67" s="347"/>
      <c r="D67" s="306"/>
      <c r="E67" s="306"/>
      <c r="F67" s="360"/>
      <c r="G67" s="364"/>
      <c r="H67" s="264" t="str">
        <f t="shared" si="0"/>
        <v/>
      </c>
      <c r="I67" s="32"/>
    </row>
    <row r="68" spans="2:9" x14ac:dyDescent="0.2">
      <c r="B68" s="316"/>
      <c r="C68" s="347"/>
      <c r="D68" s="306"/>
      <c r="E68" s="306"/>
      <c r="F68" s="360"/>
      <c r="G68" s="364"/>
      <c r="H68" s="264" t="str">
        <f t="shared" si="0"/>
        <v/>
      </c>
      <c r="I68" s="32"/>
    </row>
    <row r="69" spans="2:9" s="22" customFormat="1" ht="19.5" customHeight="1" x14ac:dyDescent="0.2">
      <c r="B69" s="368" t="str">
        <f>$B$10</f>
        <v>F6</v>
      </c>
      <c r="C69" s="578" t="s">
        <v>655</v>
      </c>
      <c r="D69" s="579"/>
      <c r="E69" s="579"/>
      <c r="F69" s="579"/>
      <c r="G69" s="580"/>
      <c r="H69" s="369">
        <f>SUM(H9:H68)</f>
        <v>535000</v>
      </c>
      <c r="I69" s="26"/>
    </row>
  </sheetData>
  <mergeCells count="5">
    <mergeCell ref="F1:H1"/>
    <mergeCell ref="B4:G4"/>
    <mergeCell ref="H4:H7"/>
    <mergeCell ref="B5:G7"/>
    <mergeCell ref="C69:G69"/>
  </mergeCells>
  <pageMargins left="0.43307086614173229" right="0.31496062992125984" top="0.43307086614173229" bottom="0.62992125984251968" header="0.35433070866141736" footer="0.31496062992125984"/>
  <pageSetup paperSize="9" scale="74" firstPageNumber="31" orientation="portrait" cellComments="asDisplayed" useFirstPageNumber="1" r:id="rId1"/>
  <headerFooter>
    <oddHeader xml:space="preserve">&amp;R&amp;"Arial,Bold Italic"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2D469-348B-4187-A2C0-A9B5D20CF0C8}">
  <sheetPr>
    <tabColor rgb="FF00B050"/>
  </sheetPr>
  <dimension ref="B1:O1048492"/>
  <sheetViews>
    <sheetView view="pageBreakPreview" zoomScaleNormal="100" zoomScaleSheetLayoutView="100" zoomScalePageLayoutView="150" workbookViewId="0">
      <selection activeCell="K72" sqref="K72"/>
    </sheetView>
  </sheetViews>
  <sheetFormatPr defaultColWidth="8.85546875" defaultRowHeight="12.75" x14ac:dyDescent="0.2"/>
  <cols>
    <col min="1" max="1" width="0.85546875" style="70" customWidth="1"/>
    <col min="2" max="2" width="11.7109375" style="112" customWidth="1"/>
    <col min="3" max="3" width="45.7109375" style="63" customWidth="1"/>
    <col min="4" max="4" width="13.7109375" style="63" customWidth="1"/>
    <col min="5" max="5" width="5.7109375" style="91" customWidth="1"/>
    <col min="6" max="7" width="15.7109375" style="70" customWidth="1"/>
    <col min="8" max="8" width="15.7109375" style="92" customWidth="1"/>
    <col min="9" max="9" width="0.85546875" style="70" customWidth="1"/>
    <col min="10" max="10" width="8.85546875" style="70"/>
    <col min="11" max="11" width="15.42578125" style="70" customWidth="1"/>
    <col min="12" max="12" width="12.5703125" style="70" customWidth="1"/>
    <col min="13" max="13" width="9.42578125" style="70" customWidth="1"/>
    <col min="14" max="16384" width="8.85546875" style="70"/>
  </cols>
  <sheetData>
    <row r="1" spans="2:15" x14ac:dyDescent="0.2">
      <c r="B1" s="108" t="str">
        <f>Client1</f>
        <v>Province of KwaZulu-Natal</v>
      </c>
      <c r="C1" s="75"/>
      <c r="D1" s="76"/>
      <c r="E1" s="76"/>
      <c r="F1" s="543" t="str">
        <f>"Contract No. "&amp;ContractNo</f>
        <v>Contract No. ZNB1250/00000/00/PMC/INF/21/T</v>
      </c>
      <c r="G1" s="543"/>
      <c r="H1" s="543"/>
    </row>
    <row r="2" spans="2:15" s="58" customFormat="1" ht="18" customHeight="1" x14ac:dyDescent="0.2">
      <c r="B2" s="109" t="str">
        <f>Client2</f>
        <v>Department of Transport</v>
      </c>
      <c r="C2" s="75"/>
      <c r="D2" s="76"/>
      <c r="E2" s="76"/>
      <c r="F2" s="53"/>
      <c r="G2" s="54"/>
      <c r="H2" s="73"/>
      <c r="L2" s="126"/>
    </row>
    <row r="3" spans="2:15" s="58" customFormat="1" ht="16.5" customHeight="1" x14ac:dyDescent="0.2">
      <c r="B3" s="110"/>
      <c r="C3" s="78"/>
      <c r="D3" s="79"/>
      <c r="E3" s="79"/>
      <c r="F3" s="117"/>
      <c r="G3" s="56"/>
      <c r="H3" s="74"/>
      <c r="J3" s="59"/>
      <c r="K3" s="59"/>
      <c r="L3" s="126"/>
    </row>
    <row r="4" spans="2:15" s="58" customFormat="1" ht="7.5" customHeight="1" x14ac:dyDescent="0.2">
      <c r="B4" s="516" t="str">
        <f>ContractDescription</f>
        <v>UPGRADE TO KWAMAGODA (NKUKHU) RIVER BRIDGE 2002 OVER KWAMAGODA RIVER ON DISTRTICT ROAD D59 KM 0.108 IN THE PITERMARITZBURG REGION</v>
      </c>
      <c r="C4" s="517"/>
      <c r="D4" s="517"/>
      <c r="E4" s="517"/>
      <c r="F4" s="517"/>
      <c r="G4" s="517"/>
      <c r="H4" s="544"/>
      <c r="J4" s="59"/>
      <c r="K4" s="59"/>
      <c r="L4" s="126"/>
    </row>
    <row r="5" spans="2:15" ht="12.75" customHeight="1" x14ac:dyDescent="0.2">
      <c r="B5" s="516"/>
      <c r="C5" s="517"/>
      <c r="D5" s="517"/>
      <c r="E5" s="517"/>
      <c r="F5" s="517"/>
      <c r="G5" s="517"/>
      <c r="H5" s="544"/>
    </row>
    <row r="6" spans="2:15" ht="7.5" customHeight="1" x14ac:dyDescent="0.2">
      <c r="B6" s="518"/>
      <c r="C6" s="519"/>
      <c r="D6" s="519"/>
      <c r="E6" s="519"/>
      <c r="F6" s="519"/>
      <c r="G6" s="519"/>
      <c r="H6" s="545"/>
    </row>
    <row r="7" spans="2:15" ht="25.5" customHeight="1" x14ac:dyDescent="0.2">
      <c r="B7" s="546" t="s">
        <v>697</v>
      </c>
      <c r="C7" s="547"/>
      <c r="D7" s="547"/>
      <c r="E7" s="547"/>
      <c r="F7" s="547"/>
      <c r="G7" s="547"/>
      <c r="H7" s="548"/>
    </row>
    <row r="8" spans="2:15" x14ac:dyDescent="0.2">
      <c r="B8" s="111" t="s">
        <v>670</v>
      </c>
      <c r="C8" s="549" t="s">
        <v>1</v>
      </c>
      <c r="D8" s="550"/>
      <c r="E8" s="551"/>
      <c r="F8" s="9" t="s">
        <v>647</v>
      </c>
      <c r="G8" s="550" t="s">
        <v>5</v>
      </c>
      <c r="H8" s="551"/>
      <c r="O8" s="92"/>
    </row>
    <row r="9" spans="2:15" x14ac:dyDescent="0.2">
      <c r="B9" s="65" t="s">
        <v>1031</v>
      </c>
      <c r="C9" s="558" t="str">
        <f>'Schedule F'!C10</f>
        <v>EXPANDED PUBLIC WORKS PROGRAMME (EPWP)</v>
      </c>
      <c r="D9" s="559"/>
      <c r="E9" s="560"/>
      <c r="F9" s="67"/>
      <c r="G9" s="581">
        <f>'Schedule F'!H69</f>
        <v>535000</v>
      </c>
      <c r="H9" s="582"/>
      <c r="O9" s="92"/>
    </row>
    <row r="10" spans="2:15" ht="12.75" customHeight="1" x14ac:dyDescent="0.2">
      <c r="B10" s="106"/>
      <c r="C10" s="553"/>
      <c r="D10" s="554"/>
      <c r="E10" s="555"/>
      <c r="F10" s="67"/>
      <c r="G10" s="552"/>
      <c r="H10" s="512"/>
    </row>
    <row r="11" spans="2:15" ht="12.75" customHeight="1" x14ac:dyDescent="0.2">
      <c r="B11" s="106"/>
      <c r="C11" s="553"/>
      <c r="D11" s="554"/>
      <c r="E11" s="555"/>
      <c r="F11" s="67"/>
      <c r="G11" s="552"/>
      <c r="H11" s="512"/>
    </row>
    <row r="12" spans="2:15" ht="12.75" customHeight="1" x14ac:dyDescent="0.2">
      <c r="B12" s="106"/>
      <c r="C12" s="553"/>
      <c r="D12" s="554"/>
      <c r="E12" s="555"/>
      <c r="F12" s="67"/>
      <c r="G12" s="552"/>
      <c r="H12" s="512"/>
    </row>
    <row r="13" spans="2:15" ht="12.75" customHeight="1" x14ac:dyDescent="0.2">
      <c r="B13" s="106"/>
      <c r="C13" s="553"/>
      <c r="D13" s="554"/>
      <c r="E13" s="555"/>
      <c r="F13" s="67"/>
      <c r="G13" s="552"/>
      <c r="H13" s="512"/>
    </row>
    <row r="14" spans="2:15" ht="12.75" customHeight="1" x14ac:dyDescent="0.2">
      <c r="B14" s="106"/>
      <c r="C14" s="553"/>
      <c r="D14" s="554"/>
      <c r="E14" s="555"/>
      <c r="F14" s="67"/>
      <c r="G14" s="552"/>
      <c r="H14" s="512"/>
    </row>
    <row r="15" spans="2:15" ht="12.75" customHeight="1" x14ac:dyDescent="0.2">
      <c r="B15" s="106"/>
      <c r="C15" s="553"/>
      <c r="D15" s="554"/>
      <c r="E15" s="555"/>
      <c r="F15" s="67"/>
      <c r="G15" s="552"/>
      <c r="H15" s="512"/>
    </row>
    <row r="16" spans="2:15" ht="12.75" customHeight="1" x14ac:dyDescent="0.2">
      <c r="B16" s="106"/>
      <c r="C16" s="553"/>
      <c r="D16" s="554"/>
      <c r="E16" s="555"/>
      <c r="F16" s="67"/>
      <c r="G16" s="552"/>
      <c r="H16" s="512"/>
    </row>
    <row r="17" spans="2:8" ht="12.75" customHeight="1" x14ac:dyDescent="0.2">
      <c r="B17" s="106"/>
      <c r="C17" s="553"/>
      <c r="D17" s="554"/>
      <c r="E17" s="555"/>
      <c r="F17" s="67"/>
      <c r="G17" s="552"/>
      <c r="H17" s="512"/>
    </row>
    <row r="18" spans="2:8" ht="12.75" customHeight="1" x14ac:dyDescent="0.2">
      <c r="B18" s="106"/>
      <c r="C18" s="553"/>
      <c r="D18" s="554"/>
      <c r="E18" s="555"/>
      <c r="F18" s="67"/>
      <c r="G18" s="552"/>
      <c r="H18" s="512"/>
    </row>
    <row r="19" spans="2:8" ht="12.75" customHeight="1" x14ac:dyDescent="0.2">
      <c r="B19" s="106"/>
      <c r="C19" s="553"/>
      <c r="D19" s="554"/>
      <c r="E19" s="555"/>
      <c r="F19" s="67"/>
      <c r="G19" s="552"/>
      <c r="H19" s="512"/>
    </row>
    <row r="20" spans="2:8" ht="12.75" customHeight="1" x14ac:dyDescent="0.2">
      <c r="B20" s="106"/>
      <c r="C20" s="553"/>
      <c r="D20" s="554"/>
      <c r="E20" s="555"/>
      <c r="F20" s="67"/>
      <c r="G20" s="552"/>
      <c r="H20" s="512"/>
    </row>
    <row r="21" spans="2:8" ht="12.75" customHeight="1" x14ac:dyDescent="0.2">
      <c r="B21" s="106"/>
      <c r="C21" s="553"/>
      <c r="D21" s="554"/>
      <c r="E21" s="555"/>
      <c r="F21" s="67"/>
      <c r="G21" s="552"/>
      <c r="H21" s="512"/>
    </row>
    <row r="22" spans="2:8" ht="12.75" customHeight="1" x14ac:dyDescent="0.2">
      <c r="B22" s="106"/>
      <c r="C22" s="553"/>
      <c r="D22" s="554"/>
      <c r="E22" s="555"/>
      <c r="F22" s="67"/>
      <c r="G22" s="552"/>
      <c r="H22" s="512"/>
    </row>
    <row r="23" spans="2:8" ht="12.75" customHeight="1" x14ac:dyDescent="0.2">
      <c r="B23" s="106"/>
      <c r="C23" s="553"/>
      <c r="D23" s="554"/>
      <c r="E23" s="555"/>
      <c r="F23" s="67"/>
      <c r="G23" s="552"/>
      <c r="H23" s="512"/>
    </row>
    <row r="24" spans="2:8" ht="12.75" customHeight="1" x14ac:dyDescent="0.2">
      <c r="B24" s="106"/>
      <c r="C24" s="553"/>
      <c r="D24" s="554"/>
      <c r="E24" s="555"/>
      <c r="F24" s="67"/>
      <c r="G24" s="552"/>
      <c r="H24" s="512"/>
    </row>
    <row r="25" spans="2:8" ht="12.75" customHeight="1" x14ac:dyDescent="0.2">
      <c r="B25" s="106"/>
      <c r="C25" s="553"/>
      <c r="D25" s="554"/>
      <c r="E25" s="555"/>
      <c r="F25" s="67"/>
      <c r="G25" s="552"/>
      <c r="H25" s="512"/>
    </row>
    <row r="26" spans="2:8" ht="12.75" customHeight="1" x14ac:dyDescent="0.2">
      <c r="B26" s="106"/>
      <c r="C26" s="553"/>
      <c r="D26" s="554"/>
      <c r="E26" s="555"/>
      <c r="F26" s="67"/>
      <c r="G26" s="552"/>
      <c r="H26" s="512"/>
    </row>
    <row r="27" spans="2:8" ht="12.75" customHeight="1" x14ac:dyDescent="0.2">
      <c r="B27" s="106"/>
      <c r="C27" s="553"/>
      <c r="D27" s="554"/>
      <c r="E27" s="555"/>
      <c r="F27" s="67"/>
      <c r="G27" s="552"/>
      <c r="H27" s="512"/>
    </row>
    <row r="28" spans="2:8" ht="12.75" customHeight="1" x14ac:dyDescent="0.2">
      <c r="B28" s="106"/>
      <c r="C28" s="553"/>
      <c r="D28" s="554"/>
      <c r="E28" s="555"/>
      <c r="F28" s="67"/>
      <c r="G28" s="552"/>
      <c r="H28" s="512"/>
    </row>
    <row r="29" spans="2:8" ht="12.75" customHeight="1" x14ac:dyDescent="0.2">
      <c r="B29" s="106"/>
      <c r="C29" s="553"/>
      <c r="D29" s="554"/>
      <c r="E29" s="555"/>
      <c r="F29" s="67"/>
      <c r="G29" s="552"/>
      <c r="H29" s="512"/>
    </row>
    <row r="30" spans="2:8" ht="12.75" customHeight="1" x14ac:dyDescent="0.2">
      <c r="B30" s="106"/>
      <c r="C30" s="553"/>
      <c r="D30" s="554"/>
      <c r="E30" s="555"/>
      <c r="F30" s="67"/>
      <c r="G30" s="552"/>
      <c r="H30" s="512"/>
    </row>
    <row r="31" spans="2:8" ht="12.75" customHeight="1" x14ac:dyDescent="0.2">
      <c r="B31" s="106"/>
      <c r="C31" s="553"/>
      <c r="D31" s="554"/>
      <c r="E31" s="555"/>
      <c r="F31" s="67"/>
      <c r="G31" s="552"/>
      <c r="H31" s="512"/>
    </row>
    <row r="32" spans="2:8" ht="12.75" customHeight="1" x14ac:dyDescent="0.2">
      <c r="B32" s="106"/>
      <c r="C32" s="553"/>
      <c r="D32" s="554"/>
      <c r="E32" s="555"/>
      <c r="F32" s="67"/>
      <c r="G32" s="552"/>
      <c r="H32" s="512"/>
    </row>
    <row r="33" spans="2:8" x14ac:dyDescent="0.2">
      <c r="B33" s="106"/>
      <c r="C33" s="553"/>
      <c r="D33" s="554"/>
      <c r="E33" s="555"/>
      <c r="F33" s="67"/>
      <c r="G33" s="552"/>
      <c r="H33" s="512"/>
    </row>
    <row r="34" spans="2:8" x14ac:dyDescent="0.2">
      <c r="B34" s="106"/>
      <c r="C34" s="553"/>
      <c r="D34" s="554"/>
      <c r="E34" s="555"/>
      <c r="F34" s="67"/>
      <c r="G34" s="552"/>
      <c r="H34" s="512"/>
    </row>
    <row r="35" spans="2:8" x14ac:dyDescent="0.2">
      <c r="B35" s="106"/>
      <c r="C35" s="553"/>
      <c r="D35" s="554"/>
      <c r="E35" s="555"/>
      <c r="F35" s="67"/>
      <c r="G35" s="552"/>
      <c r="H35" s="512"/>
    </row>
    <row r="36" spans="2:8" x14ac:dyDescent="0.2">
      <c r="B36" s="106"/>
      <c r="C36" s="553"/>
      <c r="D36" s="554"/>
      <c r="E36" s="555"/>
      <c r="F36" s="67"/>
      <c r="G36" s="552"/>
      <c r="H36" s="512"/>
    </row>
    <row r="37" spans="2:8" x14ac:dyDescent="0.2">
      <c r="B37" s="106"/>
      <c r="C37" s="553"/>
      <c r="D37" s="554"/>
      <c r="E37" s="555"/>
      <c r="F37" s="67"/>
      <c r="G37" s="552"/>
      <c r="H37" s="512"/>
    </row>
    <row r="38" spans="2:8" x14ac:dyDescent="0.2">
      <c r="B38" s="106"/>
      <c r="C38" s="553"/>
      <c r="D38" s="554"/>
      <c r="E38" s="555"/>
      <c r="F38" s="67"/>
      <c r="G38" s="552"/>
      <c r="H38" s="512"/>
    </row>
    <row r="39" spans="2:8" x14ac:dyDescent="0.2">
      <c r="B39" s="106"/>
      <c r="C39" s="553"/>
      <c r="D39" s="554"/>
      <c r="E39" s="555"/>
      <c r="F39" s="67"/>
      <c r="G39" s="552"/>
      <c r="H39" s="512"/>
    </row>
    <row r="40" spans="2:8" x14ac:dyDescent="0.2">
      <c r="B40" s="106"/>
      <c r="C40" s="553"/>
      <c r="D40" s="554"/>
      <c r="E40" s="555"/>
      <c r="F40" s="67"/>
      <c r="G40" s="552"/>
      <c r="H40" s="512"/>
    </row>
    <row r="41" spans="2:8" ht="12.75" customHeight="1" x14ac:dyDescent="0.2">
      <c r="B41" s="106"/>
      <c r="C41" s="553"/>
      <c r="D41" s="554"/>
      <c r="E41" s="555"/>
      <c r="F41" s="67"/>
      <c r="G41" s="552"/>
      <c r="H41" s="512"/>
    </row>
    <row r="42" spans="2:8" x14ac:dyDescent="0.2">
      <c r="B42" s="106"/>
      <c r="C42" s="553"/>
      <c r="D42" s="554"/>
      <c r="E42" s="555"/>
      <c r="F42" s="67"/>
      <c r="G42" s="552"/>
      <c r="H42" s="512"/>
    </row>
    <row r="43" spans="2:8" x14ac:dyDescent="0.2">
      <c r="B43" s="106"/>
      <c r="C43" s="553"/>
      <c r="D43" s="554"/>
      <c r="E43" s="555"/>
      <c r="F43" s="67"/>
      <c r="G43" s="552"/>
      <c r="H43" s="512"/>
    </row>
    <row r="44" spans="2:8" x14ac:dyDescent="0.2">
      <c r="B44" s="106"/>
      <c r="C44" s="553"/>
      <c r="D44" s="554"/>
      <c r="E44" s="555"/>
      <c r="F44" s="67"/>
      <c r="G44" s="552"/>
      <c r="H44" s="512"/>
    </row>
    <row r="45" spans="2:8" x14ac:dyDescent="0.2">
      <c r="B45" s="106"/>
      <c r="C45" s="553"/>
      <c r="D45" s="554"/>
      <c r="E45" s="555"/>
      <c r="F45" s="67"/>
      <c r="G45" s="552"/>
      <c r="H45" s="512"/>
    </row>
    <row r="46" spans="2:8" x14ac:dyDescent="0.2">
      <c r="B46" s="106"/>
      <c r="C46" s="553"/>
      <c r="D46" s="554"/>
      <c r="E46" s="555"/>
      <c r="F46" s="67"/>
      <c r="G46" s="552"/>
      <c r="H46" s="512"/>
    </row>
    <row r="47" spans="2:8" x14ac:dyDescent="0.2">
      <c r="B47" s="106"/>
      <c r="C47" s="553"/>
      <c r="D47" s="554"/>
      <c r="E47" s="555"/>
      <c r="F47" s="67"/>
      <c r="G47" s="552"/>
      <c r="H47" s="512"/>
    </row>
    <row r="48" spans="2:8" x14ac:dyDescent="0.2">
      <c r="B48" s="106"/>
      <c r="C48" s="553"/>
      <c r="D48" s="554"/>
      <c r="E48" s="555"/>
      <c r="F48" s="67"/>
      <c r="G48" s="552"/>
      <c r="H48" s="512"/>
    </row>
    <row r="49" spans="2:8" x14ac:dyDescent="0.2">
      <c r="B49" s="106"/>
      <c r="C49" s="553"/>
      <c r="D49" s="554"/>
      <c r="E49" s="555"/>
      <c r="F49" s="67"/>
      <c r="G49" s="552"/>
      <c r="H49" s="512"/>
    </row>
    <row r="50" spans="2:8" x14ac:dyDescent="0.2">
      <c r="B50" s="106"/>
      <c r="C50" s="553"/>
      <c r="D50" s="554"/>
      <c r="E50" s="555"/>
      <c r="F50" s="67"/>
      <c r="G50" s="552"/>
      <c r="H50" s="512"/>
    </row>
    <row r="51" spans="2:8" x14ac:dyDescent="0.2">
      <c r="B51" s="106"/>
      <c r="C51" s="553"/>
      <c r="D51" s="554"/>
      <c r="E51" s="555"/>
      <c r="F51" s="67"/>
      <c r="G51" s="552"/>
      <c r="H51" s="512"/>
    </row>
    <row r="52" spans="2:8" x14ac:dyDescent="0.2">
      <c r="B52" s="106"/>
      <c r="C52" s="553"/>
      <c r="D52" s="554"/>
      <c r="E52" s="555"/>
      <c r="F52" s="67"/>
      <c r="G52" s="552"/>
      <c r="H52" s="512"/>
    </row>
    <row r="53" spans="2:8" x14ac:dyDescent="0.2">
      <c r="B53" s="106"/>
      <c r="C53" s="553"/>
      <c r="D53" s="554"/>
      <c r="E53" s="555"/>
      <c r="F53" s="67"/>
      <c r="G53" s="552"/>
      <c r="H53" s="512"/>
    </row>
    <row r="54" spans="2:8" x14ac:dyDescent="0.2">
      <c r="B54" s="106"/>
      <c r="C54" s="553"/>
      <c r="D54" s="554"/>
      <c r="E54" s="555"/>
      <c r="F54" s="67"/>
      <c r="G54" s="552"/>
      <c r="H54" s="512"/>
    </row>
    <row r="55" spans="2:8" x14ac:dyDescent="0.2">
      <c r="B55" s="106"/>
      <c r="C55" s="553"/>
      <c r="D55" s="554"/>
      <c r="E55" s="555"/>
      <c r="F55" s="67"/>
      <c r="G55" s="552"/>
      <c r="H55" s="512"/>
    </row>
    <row r="56" spans="2:8" x14ac:dyDescent="0.2">
      <c r="B56" s="106"/>
      <c r="C56" s="553"/>
      <c r="D56" s="554"/>
      <c r="E56" s="555"/>
      <c r="F56" s="67"/>
      <c r="G56" s="552"/>
      <c r="H56" s="512"/>
    </row>
    <row r="57" spans="2:8" x14ac:dyDescent="0.2">
      <c r="B57" s="106"/>
      <c r="C57" s="553"/>
      <c r="D57" s="554"/>
      <c r="E57" s="555"/>
      <c r="F57" s="67"/>
      <c r="G57" s="552"/>
      <c r="H57" s="512"/>
    </row>
    <row r="58" spans="2:8" x14ac:dyDescent="0.2">
      <c r="B58" s="106"/>
      <c r="C58" s="553"/>
      <c r="D58" s="554"/>
      <c r="E58" s="555"/>
      <c r="F58" s="67"/>
      <c r="G58" s="552"/>
      <c r="H58" s="512"/>
    </row>
    <row r="59" spans="2:8" x14ac:dyDescent="0.2">
      <c r="B59" s="106"/>
      <c r="C59" s="553"/>
      <c r="D59" s="554"/>
      <c r="E59" s="555"/>
      <c r="F59" s="67"/>
      <c r="G59" s="552"/>
      <c r="H59" s="512"/>
    </row>
    <row r="60" spans="2:8" x14ac:dyDescent="0.2">
      <c r="B60" s="65"/>
      <c r="C60" s="553"/>
      <c r="D60" s="554"/>
      <c r="E60" s="555"/>
      <c r="F60" s="67"/>
      <c r="G60" s="552"/>
      <c r="H60" s="512"/>
    </row>
    <row r="61" spans="2:8" x14ac:dyDescent="0.2">
      <c r="B61" s="106"/>
      <c r="C61" s="553"/>
      <c r="D61" s="554"/>
      <c r="E61" s="555"/>
      <c r="F61" s="67"/>
      <c r="G61" s="552"/>
      <c r="H61" s="512"/>
    </row>
    <row r="62" spans="2:8" x14ac:dyDescent="0.2">
      <c r="B62" s="65"/>
      <c r="C62" s="553"/>
      <c r="D62" s="554"/>
      <c r="E62" s="555"/>
      <c r="F62" s="67"/>
      <c r="G62" s="552"/>
      <c r="H62" s="512"/>
    </row>
    <row r="63" spans="2:8" x14ac:dyDescent="0.2">
      <c r="B63" s="106"/>
      <c r="C63" s="553"/>
      <c r="D63" s="554"/>
      <c r="E63" s="555"/>
      <c r="F63" s="67"/>
      <c r="G63" s="552"/>
      <c r="H63" s="512"/>
    </row>
    <row r="64" spans="2:8" x14ac:dyDescent="0.2">
      <c r="B64" s="106"/>
      <c r="C64" s="553"/>
      <c r="D64" s="554"/>
      <c r="E64" s="555"/>
      <c r="F64" s="67"/>
      <c r="G64" s="552"/>
      <c r="H64" s="512"/>
    </row>
    <row r="65" spans="2:11" x14ac:dyDescent="0.2">
      <c r="B65" s="106"/>
      <c r="C65" s="553"/>
      <c r="D65" s="554"/>
      <c r="E65" s="555"/>
      <c r="F65" s="67"/>
      <c r="G65" s="552"/>
      <c r="H65" s="512"/>
    </row>
    <row r="66" spans="2:11" x14ac:dyDescent="0.2">
      <c r="B66" s="106"/>
      <c r="C66" s="553"/>
      <c r="D66" s="554"/>
      <c r="E66" s="555"/>
      <c r="F66" s="67"/>
      <c r="G66" s="552"/>
      <c r="H66" s="512"/>
    </row>
    <row r="67" spans="2:11" x14ac:dyDescent="0.2">
      <c r="B67" s="106"/>
      <c r="C67" s="553"/>
      <c r="D67" s="554"/>
      <c r="E67" s="555"/>
      <c r="F67" s="67"/>
      <c r="G67" s="552"/>
      <c r="H67" s="512"/>
    </row>
    <row r="68" spans="2:11" x14ac:dyDescent="0.2">
      <c r="B68" s="107"/>
      <c r="C68" s="583"/>
      <c r="D68" s="584"/>
      <c r="E68" s="585"/>
      <c r="F68" s="104"/>
      <c r="G68" s="586"/>
      <c r="H68" s="513"/>
    </row>
    <row r="69" spans="2:11" s="22" customFormat="1" ht="19.5" customHeight="1" x14ac:dyDescent="0.2">
      <c r="B69" s="563" t="s">
        <v>698</v>
      </c>
      <c r="C69" s="564"/>
      <c r="D69" s="564"/>
      <c r="E69" s="564"/>
      <c r="F69" s="564"/>
      <c r="G69" s="565">
        <f>SUM(G9:H68)</f>
        <v>535000</v>
      </c>
      <c r="H69" s="566"/>
      <c r="I69" s="26"/>
      <c r="K69" s="175"/>
    </row>
    <row r="1048492" spans="3:5" x14ac:dyDescent="0.2">
      <c r="C1048492" s="553"/>
      <c r="D1048492" s="553"/>
      <c r="E1048492" s="553"/>
    </row>
  </sheetData>
  <mergeCells count="129">
    <mergeCell ref="C1048492:E1048492"/>
    <mergeCell ref="B69:F69"/>
    <mergeCell ref="G69:H69"/>
    <mergeCell ref="C66:E66"/>
    <mergeCell ref="G66:H66"/>
    <mergeCell ref="C67:E67"/>
    <mergeCell ref="G67:H67"/>
    <mergeCell ref="C68:E68"/>
    <mergeCell ref="G68:H68"/>
    <mergeCell ref="C63:E63"/>
    <mergeCell ref="G63:H63"/>
    <mergeCell ref="C64:E64"/>
    <mergeCell ref="G64:H64"/>
    <mergeCell ref="C65:E65"/>
    <mergeCell ref="G65:H65"/>
    <mergeCell ref="C60:E60"/>
    <mergeCell ref="G60:H60"/>
    <mergeCell ref="C61:E61"/>
    <mergeCell ref="G61:H61"/>
    <mergeCell ref="C62:E62"/>
    <mergeCell ref="G62:H62"/>
    <mergeCell ref="C57:E57"/>
    <mergeCell ref="G57:H57"/>
    <mergeCell ref="C58:E58"/>
    <mergeCell ref="G58:H58"/>
    <mergeCell ref="C59:E59"/>
    <mergeCell ref="G59:H59"/>
    <mergeCell ref="C54:E54"/>
    <mergeCell ref="G54:H54"/>
    <mergeCell ref="C55:E55"/>
    <mergeCell ref="G55:H55"/>
    <mergeCell ref="C56:E56"/>
    <mergeCell ref="G56:H56"/>
    <mergeCell ref="C51:E51"/>
    <mergeCell ref="G51:H51"/>
    <mergeCell ref="C52:E52"/>
    <mergeCell ref="G52:H52"/>
    <mergeCell ref="C53:E53"/>
    <mergeCell ref="G53:H53"/>
    <mergeCell ref="C48:E48"/>
    <mergeCell ref="G48:H48"/>
    <mergeCell ref="C49:E49"/>
    <mergeCell ref="G49:H49"/>
    <mergeCell ref="C50:E50"/>
    <mergeCell ref="G50:H50"/>
    <mergeCell ref="C45:E45"/>
    <mergeCell ref="G45:H45"/>
    <mergeCell ref="C46:E46"/>
    <mergeCell ref="G46:H46"/>
    <mergeCell ref="C47:E47"/>
    <mergeCell ref="G47:H47"/>
    <mergeCell ref="C42:E42"/>
    <mergeCell ref="G42:H42"/>
    <mergeCell ref="C43:E43"/>
    <mergeCell ref="G43:H43"/>
    <mergeCell ref="C44:E44"/>
    <mergeCell ref="G44:H44"/>
    <mergeCell ref="C39:E39"/>
    <mergeCell ref="G39:H39"/>
    <mergeCell ref="C40:E40"/>
    <mergeCell ref="G40:H40"/>
    <mergeCell ref="C41:E41"/>
    <mergeCell ref="G41:H41"/>
    <mergeCell ref="C36:E36"/>
    <mergeCell ref="G36:H36"/>
    <mergeCell ref="C37:E37"/>
    <mergeCell ref="G37:H37"/>
    <mergeCell ref="C38:E38"/>
    <mergeCell ref="G38:H38"/>
    <mergeCell ref="C33:E33"/>
    <mergeCell ref="G33:H33"/>
    <mergeCell ref="C34:E34"/>
    <mergeCell ref="G34:H34"/>
    <mergeCell ref="C35:E35"/>
    <mergeCell ref="G35:H35"/>
    <mergeCell ref="C30:E30"/>
    <mergeCell ref="G30:H30"/>
    <mergeCell ref="C31:E31"/>
    <mergeCell ref="G31:H31"/>
    <mergeCell ref="C32:E32"/>
    <mergeCell ref="G32:H32"/>
    <mergeCell ref="C27:E27"/>
    <mergeCell ref="G27:H27"/>
    <mergeCell ref="C28:E28"/>
    <mergeCell ref="G28:H28"/>
    <mergeCell ref="C29:E29"/>
    <mergeCell ref="G29:H29"/>
    <mergeCell ref="C24:E24"/>
    <mergeCell ref="G24:H24"/>
    <mergeCell ref="C25:E25"/>
    <mergeCell ref="G25:H25"/>
    <mergeCell ref="C26:E26"/>
    <mergeCell ref="G26:H26"/>
    <mergeCell ref="C21:E21"/>
    <mergeCell ref="G21:H21"/>
    <mergeCell ref="C22:E22"/>
    <mergeCell ref="G22:H22"/>
    <mergeCell ref="C23:E23"/>
    <mergeCell ref="G23:H23"/>
    <mergeCell ref="C18:E18"/>
    <mergeCell ref="G18:H18"/>
    <mergeCell ref="C19:E19"/>
    <mergeCell ref="G19:H19"/>
    <mergeCell ref="C20:E20"/>
    <mergeCell ref="G20:H20"/>
    <mergeCell ref="C15:E15"/>
    <mergeCell ref="G15:H15"/>
    <mergeCell ref="C16:E16"/>
    <mergeCell ref="G16:H16"/>
    <mergeCell ref="C17:E17"/>
    <mergeCell ref="G17:H17"/>
    <mergeCell ref="C12:E12"/>
    <mergeCell ref="G12:H12"/>
    <mergeCell ref="C13:E13"/>
    <mergeCell ref="G13:H13"/>
    <mergeCell ref="C14:E14"/>
    <mergeCell ref="G14:H14"/>
    <mergeCell ref="C9:E9"/>
    <mergeCell ref="G9:H9"/>
    <mergeCell ref="C10:E10"/>
    <mergeCell ref="G10:H10"/>
    <mergeCell ref="C11:E11"/>
    <mergeCell ref="G11:H11"/>
    <mergeCell ref="F1:H1"/>
    <mergeCell ref="B4:G6"/>
    <mergeCell ref="H4:H6"/>
    <mergeCell ref="B7:H7"/>
    <mergeCell ref="C8:E8"/>
    <mergeCell ref="G8:H8"/>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3926F-051D-4273-B893-24395EC5E300}">
  <dimension ref="B1:L125"/>
  <sheetViews>
    <sheetView view="pageBreakPreview" topLeftCell="A4" zoomScale="85" zoomScaleNormal="125" zoomScaleSheetLayoutView="85" zoomScalePageLayoutView="125" workbookViewId="0">
      <selection activeCell="H16" sqref="H16"/>
    </sheetView>
  </sheetViews>
  <sheetFormatPr defaultColWidth="6.85546875" defaultRowHeight="12.75" x14ac:dyDescent="0.2"/>
  <cols>
    <col min="1" max="1" width="0.85546875" style="1" customWidth="1"/>
    <col min="2" max="2" width="11.7109375" style="27" customWidth="1"/>
    <col min="3" max="3" width="45.7109375"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1" width="6.85546875" style="1"/>
    <col min="12" max="12" width="11.7109375" style="1" bestFit="1" customWidth="1"/>
    <col min="13" max="16384" width="6.85546875" style="1"/>
  </cols>
  <sheetData>
    <row r="1" spans="2:9" x14ac:dyDescent="0.2">
      <c r="B1" s="71" t="str">
        <f>Client1</f>
        <v>Province of KwaZulu-Natal</v>
      </c>
      <c r="C1" s="72"/>
      <c r="D1" s="53"/>
      <c r="E1" s="53"/>
      <c r="F1" s="543" t="str">
        <f>"Contract No. "&amp;ContractNo</f>
        <v>Contract No. ZNB1250/00000/00/PMC/INF/21/T</v>
      </c>
      <c r="G1" s="543"/>
      <c r="H1" s="543"/>
    </row>
    <row r="2" spans="2:9" x14ac:dyDescent="0.2">
      <c r="B2" s="116" t="str">
        <f>Client2</f>
        <v>Department of Transport</v>
      </c>
      <c r="C2" s="72"/>
      <c r="D2" s="53"/>
      <c r="E2" s="53"/>
      <c r="F2" s="53"/>
      <c r="G2" s="54"/>
      <c r="H2" s="73"/>
    </row>
    <row r="3" spans="2:9" x14ac:dyDescent="0.2">
      <c r="B3" s="55"/>
      <c r="C3" s="55"/>
      <c r="D3" s="117"/>
      <c r="E3" s="117"/>
      <c r="F3" s="117"/>
      <c r="G3" s="56"/>
      <c r="H3" s="74"/>
    </row>
    <row r="4" spans="2:9" x14ac:dyDescent="0.2">
      <c r="B4" s="514" t="s">
        <v>8</v>
      </c>
      <c r="C4" s="515"/>
      <c r="D4" s="515"/>
      <c r="E4" s="515"/>
      <c r="F4" s="515"/>
      <c r="G4" s="515"/>
      <c r="H4" s="572" t="str">
        <f>"CHAPTER "&amp;B10</f>
        <v>CHAPTER G1</v>
      </c>
      <c r="I4" s="118"/>
    </row>
    <row r="5" spans="2:9" ht="7.5" customHeight="1" x14ac:dyDescent="0.2">
      <c r="B5" s="516" t="str">
        <f>ContractDescription</f>
        <v>UPGRADE TO KWAMAGODA (NKUKHU) RIVER BRIDGE 2002 OVER KWAMAGODA RIVER ON DISTRTICT ROAD D59 KM 0.108 IN THE PITERMARITZBURG REGION</v>
      </c>
      <c r="C5" s="517"/>
      <c r="D5" s="517"/>
      <c r="E5" s="517"/>
      <c r="F5" s="517"/>
      <c r="G5" s="517"/>
      <c r="H5" s="544"/>
      <c r="I5" s="127"/>
    </row>
    <row r="6" spans="2:9" ht="12.75" customHeight="1" x14ac:dyDescent="0.2">
      <c r="B6" s="516"/>
      <c r="C6" s="517"/>
      <c r="D6" s="517"/>
      <c r="E6" s="517"/>
      <c r="F6" s="517"/>
      <c r="G6" s="517"/>
      <c r="H6" s="544"/>
      <c r="I6" s="127"/>
    </row>
    <row r="7" spans="2:9" ht="7.5" customHeight="1" x14ac:dyDescent="0.2">
      <c r="B7" s="518"/>
      <c r="C7" s="519"/>
      <c r="D7" s="519"/>
      <c r="E7" s="519"/>
      <c r="F7" s="519"/>
      <c r="G7" s="519"/>
      <c r="H7" s="545"/>
      <c r="I7" s="127"/>
    </row>
    <row r="8" spans="2:9" s="7" customFormat="1" ht="24.95" customHeight="1" x14ac:dyDescent="0.2">
      <c r="B8" s="8" t="s">
        <v>0</v>
      </c>
      <c r="C8" s="9" t="s">
        <v>1</v>
      </c>
      <c r="D8" s="9" t="s">
        <v>2</v>
      </c>
      <c r="E8" s="9" t="s">
        <v>9</v>
      </c>
      <c r="F8" s="9" t="s">
        <v>3</v>
      </c>
      <c r="G8" s="9" t="s">
        <v>4</v>
      </c>
      <c r="H8" s="9" t="s">
        <v>5</v>
      </c>
      <c r="I8" s="125"/>
    </row>
    <row r="9" spans="2:9" x14ac:dyDescent="0.2">
      <c r="B9" s="11"/>
      <c r="C9" s="12"/>
      <c r="D9" s="13"/>
      <c r="E9" s="13"/>
      <c r="F9" s="13"/>
      <c r="G9" s="14"/>
      <c r="H9" s="15" t="str">
        <f>IF(D9="","",F9*G9)</f>
        <v/>
      </c>
      <c r="I9" s="16"/>
    </row>
    <row r="10" spans="2:9" x14ac:dyDescent="0.2">
      <c r="B10" s="51" t="s">
        <v>689</v>
      </c>
      <c r="C10" s="17" t="s">
        <v>938</v>
      </c>
      <c r="D10" s="18"/>
      <c r="E10" s="18"/>
      <c r="F10" s="18"/>
      <c r="G10" s="31"/>
      <c r="H10" s="15" t="str">
        <f t="shared" ref="H10:H124" si="0">IF(D10="","",F10*G10)</f>
        <v/>
      </c>
      <c r="I10" s="32"/>
    </row>
    <row r="11" spans="2:9" x14ac:dyDescent="0.2">
      <c r="B11" s="40"/>
      <c r="C11" s="12"/>
      <c r="D11" s="18"/>
      <c r="E11" s="18"/>
      <c r="F11" s="18"/>
      <c r="G11" s="31"/>
      <c r="H11" s="15" t="str">
        <f t="shared" si="0"/>
        <v/>
      </c>
      <c r="I11" s="32"/>
    </row>
    <row r="12" spans="2:9" ht="25.5" x14ac:dyDescent="0.2">
      <c r="B12" s="40" t="s">
        <v>986</v>
      </c>
      <c r="C12" s="12" t="s">
        <v>644</v>
      </c>
      <c r="D12" s="18"/>
      <c r="E12" s="18"/>
      <c r="F12" s="18"/>
      <c r="G12" s="31"/>
      <c r="H12" s="15" t="str">
        <f t="shared" si="0"/>
        <v/>
      </c>
      <c r="I12" s="32"/>
    </row>
    <row r="13" spans="2:9" x14ac:dyDescent="0.2">
      <c r="B13" s="51"/>
      <c r="C13" s="12"/>
      <c r="D13" s="18"/>
      <c r="E13" s="18"/>
      <c r="F13" s="18"/>
      <c r="G13" s="31"/>
      <c r="H13" s="15" t="str">
        <f t="shared" si="0"/>
        <v/>
      </c>
      <c r="I13" s="32"/>
    </row>
    <row r="14" spans="2:9" ht="38.25" x14ac:dyDescent="0.2">
      <c r="B14" s="40" t="s">
        <v>54</v>
      </c>
      <c r="C14" s="12" t="s">
        <v>690</v>
      </c>
      <c r="D14" s="18"/>
      <c r="E14" s="18"/>
      <c r="F14" s="19"/>
      <c r="G14" s="20"/>
      <c r="H14" s="15" t="str">
        <f t="shared" si="0"/>
        <v/>
      </c>
      <c r="I14" s="33"/>
    </row>
    <row r="15" spans="2:9" x14ac:dyDescent="0.2">
      <c r="B15" s="51"/>
      <c r="C15" s="12"/>
      <c r="D15" s="18"/>
      <c r="E15" s="18"/>
      <c r="F15" s="19"/>
      <c r="G15" s="20"/>
      <c r="H15" s="15" t="str">
        <f t="shared" si="0"/>
        <v/>
      </c>
      <c r="I15" s="33"/>
    </row>
    <row r="16" spans="2:9" ht="63.75" x14ac:dyDescent="0.2">
      <c r="B16" s="40" t="s">
        <v>202</v>
      </c>
      <c r="C16" s="12" t="s">
        <v>987</v>
      </c>
      <c r="D16" s="18" t="s">
        <v>49</v>
      </c>
      <c r="E16" s="18"/>
      <c r="F16" s="19">
        <v>4</v>
      </c>
      <c r="G16" s="21"/>
      <c r="H16" s="21">
        <f t="shared" si="0"/>
        <v>0</v>
      </c>
      <c r="I16" s="32"/>
    </row>
    <row r="17" spans="2:12" x14ac:dyDescent="0.2">
      <c r="B17" s="40"/>
      <c r="C17" s="12"/>
      <c r="D17" s="18"/>
      <c r="E17" s="18"/>
      <c r="F17" s="19"/>
      <c r="G17" s="34"/>
      <c r="H17" s="15" t="str">
        <f t="shared" si="0"/>
        <v/>
      </c>
      <c r="I17" s="32"/>
    </row>
    <row r="18" spans="2:12" ht="63.75" x14ac:dyDescent="0.2">
      <c r="B18" s="40" t="s">
        <v>203</v>
      </c>
      <c r="C18" s="12" t="s">
        <v>988</v>
      </c>
      <c r="D18" s="18" t="s">
        <v>49</v>
      </c>
      <c r="E18" s="29"/>
      <c r="F18" s="19">
        <v>1</v>
      </c>
      <c r="G18" s="21"/>
      <c r="H18" s="21">
        <f t="shared" si="0"/>
        <v>0</v>
      </c>
    </row>
    <row r="19" spans="2:12" x14ac:dyDescent="0.2">
      <c r="B19" s="40"/>
      <c r="C19" s="1"/>
      <c r="D19" s="18"/>
      <c r="E19" s="29"/>
      <c r="F19" s="19"/>
      <c r="G19" s="36"/>
      <c r="H19" s="15" t="str">
        <f t="shared" si="0"/>
        <v/>
      </c>
    </row>
    <row r="20" spans="2:12" ht="63.75" x14ac:dyDescent="0.2">
      <c r="B20" s="40" t="s">
        <v>322</v>
      </c>
      <c r="C20" s="12" t="s">
        <v>989</v>
      </c>
      <c r="D20" s="18" t="s">
        <v>49</v>
      </c>
      <c r="E20" s="29"/>
      <c r="F20" s="19">
        <v>1</v>
      </c>
      <c r="G20" s="21"/>
      <c r="H20" s="21">
        <f t="shared" si="0"/>
        <v>0</v>
      </c>
    </row>
    <row r="21" spans="2:12" x14ac:dyDescent="0.2">
      <c r="B21" s="40"/>
      <c r="C21" s="12"/>
      <c r="D21" s="18"/>
      <c r="E21" s="29"/>
      <c r="F21" s="19"/>
      <c r="G21" s="36"/>
      <c r="H21" s="15" t="str">
        <f t="shared" si="0"/>
        <v/>
      </c>
    </row>
    <row r="22" spans="2:12" ht="63.75" x14ac:dyDescent="0.2">
      <c r="B22" s="40" t="s">
        <v>691</v>
      </c>
      <c r="C22" s="12" t="s">
        <v>990</v>
      </c>
      <c r="D22" s="18" t="s">
        <v>49</v>
      </c>
      <c r="E22" s="29"/>
      <c r="F22" s="19">
        <v>1</v>
      </c>
      <c r="G22" s="21"/>
      <c r="H22" s="21">
        <f t="shared" si="0"/>
        <v>0</v>
      </c>
    </row>
    <row r="23" spans="2:12" x14ac:dyDescent="0.2">
      <c r="B23" s="40"/>
      <c r="C23" s="12"/>
      <c r="D23" s="18"/>
      <c r="E23" s="29"/>
      <c r="F23" s="19"/>
      <c r="G23" s="36"/>
      <c r="H23" s="15" t="str">
        <f t="shared" si="0"/>
        <v/>
      </c>
    </row>
    <row r="24" spans="2:12" x14ac:dyDescent="0.2">
      <c r="B24" s="40" t="s">
        <v>694</v>
      </c>
      <c r="C24" s="12" t="s">
        <v>645</v>
      </c>
      <c r="D24" s="18"/>
      <c r="E24" s="18"/>
      <c r="F24" s="19"/>
      <c r="G24" s="30"/>
      <c r="H24" s="15" t="str">
        <f t="shared" si="0"/>
        <v/>
      </c>
      <c r="I24" s="33"/>
    </row>
    <row r="25" spans="2:12" x14ac:dyDescent="0.2">
      <c r="B25" s="40"/>
      <c r="C25" s="12"/>
      <c r="D25" s="18"/>
      <c r="E25" s="18"/>
      <c r="F25" s="19"/>
      <c r="G25" s="37"/>
      <c r="H25" s="15" t="str">
        <f t="shared" si="0"/>
        <v/>
      </c>
      <c r="I25" s="32"/>
    </row>
    <row r="26" spans="2:12" ht="38.25" x14ac:dyDescent="0.2">
      <c r="B26" s="40" t="s">
        <v>54</v>
      </c>
      <c r="C26" s="12" t="s">
        <v>692</v>
      </c>
      <c r="D26" s="18" t="s">
        <v>674</v>
      </c>
      <c r="E26" s="18"/>
      <c r="F26" s="19">
        <v>1</v>
      </c>
      <c r="G26" s="21">
        <v>7275437.8499999996</v>
      </c>
      <c r="H26" s="15">
        <f t="shared" si="0"/>
        <v>7275437.8499999996</v>
      </c>
      <c r="I26" s="32"/>
      <c r="L26" s="371"/>
    </row>
    <row r="27" spans="2:12" x14ac:dyDescent="0.2">
      <c r="B27" s="40"/>
      <c r="C27" s="12"/>
      <c r="D27" s="18"/>
      <c r="E27" s="18"/>
      <c r="F27" s="19"/>
      <c r="G27" s="34"/>
      <c r="H27" s="15" t="str">
        <f t="shared" si="0"/>
        <v/>
      </c>
      <c r="I27" s="32"/>
    </row>
    <row r="28" spans="2:12" ht="25.5" x14ac:dyDescent="0.2">
      <c r="B28" s="40" t="s">
        <v>56</v>
      </c>
      <c r="C28" s="12" t="s">
        <v>992</v>
      </c>
      <c r="D28" s="18" t="s">
        <v>39</v>
      </c>
      <c r="E28" s="18"/>
      <c r="F28" s="19">
        <f>H26</f>
        <v>7275437.8499999996</v>
      </c>
      <c r="G28" s="135"/>
      <c r="H28" s="15">
        <f>H26*G28</f>
        <v>0</v>
      </c>
      <c r="I28" s="32"/>
    </row>
    <row r="29" spans="2:12" x14ac:dyDescent="0.2">
      <c r="B29" s="40"/>
      <c r="C29" s="12"/>
      <c r="D29" s="18"/>
      <c r="E29" s="18"/>
      <c r="F29" s="18"/>
      <c r="G29" s="31"/>
      <c r="H29" s="15" t="str">
        <f t="shared" si="0"/>
        <v/>
      </c>
      <c r="I29" s="32"/>
    </row>
    <row r="30" spans="2:12" ht="38.25" x14ac:dyDescent="0.2">
      <c r="B30" s="40" t="s">
        <v>69</v>
      </c>
      <c r="C30" s="12" t="s">
        <v>693</v>
      </c>
      <c r="D30" s="18" t="s">
        <v>674</v>
      </c>
      <c r="E30" s="18"/>
      <c r="F30" s="18">
        <v>1</v>
      </c>
      <c r="G30" s="21">
        <v>250000</v>
      </c>
      <c r="H30" s="15">
        <f>IF(D30="","",F30*G30)</f>
        <v>250000</v>
      </c>
      <c r="I30" s="32"/>
      <c r="L30" s="370"/>
    </row>
    <row r="31" spans="2:12" x14ac:dyDescent="0.2">
      <c r="B31" s="40"/>
      <c r="C31" s="12"/>
      <c r="D31" s="18"/>
      <c r="E31" s="18"/>
      <c r="F31" s="18"/>
      <c r="G31" s="30"/>
      <c r="H31" s="15" t="str">
        <f t="shared" si="0"/>
        <v/>
      </c>
      <c r="I31" s="32"/>
    </row>
    <row r="32" spans="2:12" ht="25.5" x14ac:dyDescent="0.2">
      <c r="B32" s="40" t="s">
        <v>58</v>
      </c>
      <c r="C32" s="12" t="s">
        <v>993</v>
      </c>
      <c r="D32" s="18" t="s">
        <v>39</v>
      </c>
      <c r="E32" s="18"/>
      <c r="F32" s="357">
        <f>H30</f>
        <v>250000</v>
      </c>
      <c r="G32" s="135"/>
      <c r="H32" s="15">
        <f>H30*G32</f>
        <v>0</v>
      </c>
      <c r="I32" s="32"/>
    </row>
    <row r="33" spans="2:9" x14ac:dyDescent="0.2">
      <c r="B33" s="40"/>
      <c r="C33" s="12"/>
      <c r="D33" s="18"/>
      <c r="E33" s="18"/>
      <c r="F33" s="18"/>
      <c r="G33" s="30"/>
      <c r="H33" s="15" t="str">
        <f t="shared" si="0"/>
        <v/>
      </c>
      <c r="I33" s="32"/>
    </row>
    <row r="34" spans="2:9" ht="25.5" x14ac:dyDescent="0.2">
      <c r="B34" s="40" t="s">
        <v>994</v>
      </c>
      <c r="C34" s="12" t="s">
        <v>646</v>
      </c>
      <c r="D34" s="18" t="s">
        <v>12</v>
      </c>
      <c r="E34" s="18"/>
      <c r="F34" s="18">
        <v>1</v>
      </c>
      <c r="G34" s="21"/>
      <c r="H34" s="15">
        <f t="shared" si="0"/>
        <v>0</v>
      </c>
      <c r="I34" s="32"/>
    </row>
    <row r="35" spans="2:9" x14ac:dyDescent="0.2">
      <c r="B35" s="40"/>
      <c r="C35" s="12"/>
      <c r="D35" s="18"/>
      <c r="E35" s="18"/>
      <c r="F35" s="18"/>
      <c r="G35" s="21"/>
      <c r="H35" s="15"/>
      <c r="I35" s="32"/>
    </row>
    <row r="36" spans="2:9" ht="25.5" x14ac:dyDescent="0.2">
      <c r="B36" s="40" t="s">
        <v>991</v>
      </c>
      <c r="C36" s="12" t="s">
        <v>997</v>
      </c>
      <c r="D36" s="18"/>
      <c r="E36" s="18"/>
      <c r="F36" s="18"/>
      <c r="G36" s="30"/>
      <c r="H36" s="15" t="str">
        <f t="shared" ref="H36:H41" si="1">IF(D36="","",F36*G36)</f>
        <v/>
      </c>
      <c r="I36" s="32"/>
    </row>
    <row r="37" spans="2:9" x14ac:dyDescent="0.2">
      <c r="B37" s="40"/>
      <c r="C37" s="12"/>
      <c r="D37" s="18"/>
      <c r="E37" s="18"/>
      <c r="F37" s="18"/>
      <c r="G37" s="30"/>
      <c r="H37" s="15" t="str">
        <f t="shared" si="1"/>
        <v/>
      </c>
      <c r="I37" s="32"/>
    </row>
    <row r="38" spans="2:9" x14ac:dyDescent="0.2">
      <c r="B38" s="40" t="s">
        <v>54</v>
      </c>
      <c r="C38" s="12" t="s">
        <v>682</v>
      </c>
      <c r="D38" s="18"/>
      <c r="E38" s="18"/>
      <c r="F38" s="18"/>
      <c r="G38" s="30"/>
      <c r="H38" s="15" t="str">
        <f t="shared" si="1"/>
        <v/>
      </c>
      <c r="I38" s="32"/>
    </row>
    <row r="39" spans="2:9" x14ac:dyDescent="0.2">
      <c r="B39" s="51"/>
      <c r="C39" s="12"/>
      <c r="D39" s="18"/>
      <c r="E39" s="18"/>
      <c r="F39" s="18"/>
      <c r="G39" s="38"/>
      <c r="H39" s="15" t="str">
        <f t="shared" si="1"/>
        <v/>
      </c>
      <c r="I39" s="32"/>
    </row>
    <row r="40" spans="2:9" x14ac:dyDescent="0.2">
      <c r="B40" s="40" t="s">
        <v>202</v>
      </c>
      <c r="C40" s="12" t="s">
        <v>683</v>
      </c>
      <c r="D40" s="18" t="s">
        <v>674</v>
      </c>
      <c r="E40" s="18"/>
      <c r="F40" s="18">
        <v>1</v>
      </c>
      <c r="G40" s="38">
        <v>10000</v>
      </c>
      <c r="H40" s="15">
        <f t="shared" si="1"/>
        <v>10000</v>
      </c>
      <c r="I40" s="32"/>
    </row>
    <row r="41" spans="2:9" x14ac:dyDescent="0.2">
      <c r="B41" s="40"/>
      <c r="C41" s="12"/>
      <c r="D41" s="18"/>
      <c r="E41" s="18"/>
      <c r="F41" s="18"/>
      <c r="G41" s="30"/>
      <c r="H41" s="15" t="str">
        <f t="shared" si="1"/>
        <v/>
      </c>
      <c r="I41" s="32"/>
    </row>
    <row r="42" spans="2:9" ht="25.5" x14ac:dyDescent="0.2">
      <c r="B42" s="40" t="s">
        <v>203</v>
      </c>
      <c r="C42" s="12" t="s">
        <v>995</v>
      </c>
      <c r="D42" s="18" t="s">
        <v>39</v>
      </c>
      <c r="E42" s="18"/>
      <c r="F42" s="18">
        <v>1</v>
      </c>
      <c r="G42" s="135"/>
      <c r="H42" s="15">
        <f>H40*G42</f>
        <v>0</v>
      </c>
      <c r="I42" s="32"/>
    </row>
    <row r="43" spans="2:9" x14ac:dyDescent="0.2">
      <c r="B43" s="40"/>
      <c r="C43" s="1"/>
      <c r="D43" s="18"/>
      <c r="E43" s="18"/>
      <c r="F43" s="18"/>
      <c r="G43" s="30"/>
      <c r="H43" s="15" t="str">
        <f t="shared" ref="H43:H47" si="2">IF(D43="","",F43*G43)</f>
        <v/>
      </c>
      <c r="I43" s="32"/>
    </row>
    <row r="44" spans="2:9" x14ac:dyDescent="0.2">
      <c r="B44" s="40" t="s">
        <v>56</v>
      </c>
      <c r="C44" s="12" t="s">
        <v>684</v>
      </c>
      <c r="D44" s="18"/>
      <c r="E44" s="18"/>
      <c r="F44" s="18"/>
      <c r="G44" s="30"/>
      <c r="H44" s="15" t="str">
        <f t="shared" si="2"/>
        <v/>
      </c>
      <c r="I44" s="32"/>
    </row>
    <row r="45" spans="2:9" x14ac:dyDescent="0.2">
      <c r="B45" s="40"/>
      <c r="C45" s="12"/>
      <c r="D45" s="18"/>
      <c r="E45" s="18"/>
      <c r="F45" s="18"/>
      <c r="G45" s="30"/>
      <c r="H45" s="15" t="str">
        <f t="shared" si="2"/>
        <v/>
      </c>
      <c r="I45" s="32"/>
    </row>
    <row r="46" spans="2:9" x14ac:dyDescent="0.2">
      <c r="B46" s="40" t="s">
        <v>294</v>
      </c>
      <c r="C46" s="12" t="s">
        <v>683</v>
      </c>
      <c r="D46" s="18" t="s">
        <v>674</v>
      </c>
      <c r="E46" s="18"/>
      <c r="F46" s="18">
        <v>1</v>
      </c>
      <c r="G46" s="38">
        <v>10000</v>
      </c>
      <c r="H46" s="15">
        <f t="shared" si="2"/>
        <v>10000</v>
      </c>
      <c r="I46" s="32"/>
    </row>
    <row r="47" spans="2:9" x14ac:dyDescent="0.2">
      <c r="B47" s="40"/>
      <c r="C47" s="12"/>
      <c r="D47" s="18"/>
      <c r="E47" s="29"/>
      <c r="F47" s="29"/>
      <c r="G47" s="30"/>
      <c r="H47" s="15" t="str">
        <f t="shared" si="2"/>
        <v/>
      </c>
    </row>
    <row r="48" spans="2:9" ht="25.5" x14ac:dyDescent="0.2">
      <c r="B48" s="40" t="s">
        <v>295</v>
      </c>
      <c r="C48" s="12" t="s">
        <v>996</v>
      </c>
      <c r="D48" s="18" t="s">
        <v>39</v>
      </c>
      <c r="E48" s="18"/>
      <c r="F48" s="18">
        <v>1</v>
      </c>
      <c r="G48" s="135"/>
      <c r="H48" s="15">
        <f>H46*G48</f>
        <v>0</v>
      </c>
      <c r="I48" s="32"/>
    </row>
    <row r="49" spans="2:9" x14ac:dyDescent="0.2">
      <c r="B49" s="40"/>
      <c r="C49" s="12"/>
      <c r="D49" s="18"/>
      <c r="E49" s="18"/>
      <c r="F49" s="18"/>
      <c r="G49" s="30"/>
      <c r="H49" s="15"/>
      <c r="I49" s="32"/>
    </row>
    <row r="50" spans="2:9" s="22" customFormat="1" ht="19.5" customHeight="1" x14ac:dyDescent="0.2">
      <c r="B50" s="102" t="str">
        <f>$B$10</f>
        <v>G1</v>
      </c>
      <c r="C50" s="23" t="s">
        <v>13</v>
      </c>
      <c r="D50" s="24"/>
      <c r="E50" s="24"/>
      <c r="F50" s="124"/>
      <c r="G50" s="24"/>
      <c r="H50" s="25">
        <f>SUM(H9:H49)</f>
        <v>7545437.8499999996</v>
      </c>
      <c r="I50" s="26"/>
    </row>
    <row r="51" spans="2:9" x14ac:dyDescent="0.2">
      <c r="B51" s="590" t="str">
        <f>Client1</f>
        <v>Province of KwaZulu-Natal</v>
      </c>
      <c r="C51" s="590"/>
      <c r="D51" s="590"/>
      <c r="E51" s="590"/>
      <c r="F51" s="531" t="str">
        <f>"Contract No. "&amp;ContractNo</f>
        <v>Contract No. ZNB1250/00000/00/PMC/INF/21/T</v>
      </c>
      <c r="G51" s="531"/>
      <c r="H51" s="531"/>
    </row>
    <row r="52" spans="2:9" x14ac:dyDescent="0.2">
      <c r="B52" s="590" t="str">
        <f>Client2</f>
        <v>Department of Transport</v>
      </c>
      <c r="C52" s="590"/>
      <c r="D52" s="590"/>
      <c r="E52" s="590"/>
      <c r="F52" s="531"/>
      <c r="G52" s="531"/>
      <c r="H52" s="531"/>
    </row>
    <row r="53" spans="2:9" x14ac:dyDescent="0.2">
      <c r="B53" s="592"/>
      <c r="C53" s="592"/>
      <c r="D53" s="592"/>
      <c r="E53" s="592"/>
      <c r="F53" s="591"/>
      <c r="G53" s="591"/>
      <c r="H53" s="591"/>
    </row>
    <row r="54" spans="2:9" x14ac:dyDescent="0.2">
      <c r="B54" s="514" t="s">
        <v>8</v>
      </c>
      <c r="C54" s="515"/>
      <c r="D54" s="515"/>
      <c r="E54" s="515"/>
      <c r="F54" s="515"/>
      <c r="G54" s="515"/>
      <c r="H54" s="587" t="str">
        <f>$H$4</f>
        <v>CHAPTER G1</v>
      </c>
      <c r="I54" s="118"/>
    </row>
    <row r="55" spans="2:9" x14ac:dyDescent="0.2">
      <c r="B55" s="516" t="str">
        <f>ContractDescription</f>
        <v>UPGRADE TO KWAMAGODA (NKUKHU) RIVER BRIDGE 2002 OVER KWAMAGODA RIVER ON DISTRTICT ROAD D59 KM 0.108 IN THE PITERMARITZBURG REGION</v>
      </c>
      <c r="C55" s="517"/>
      <c r="D55" s="517"/>
      <c r="E55" s="517"/>
      <c r="F55" s="517"/>
      <c r="G55" s="517"/>
      <c r="H55" s="588"/>
      <c r="I55" s="127"/>
    </row>
    <row r="56" spans="2:9" x14ac:dyDescent="0.2">
      <c r="B56" s="516"/>
      <c r="C56" s="517"/>
      <c r="D56" s="517"/>
      <c r="E56" s="517"/>
      <c r="F56" s="517"/>
      <c r="G56" s="517"/>
      <c r="H56" s="588"/>
      <c r="I56" s="127"/>
    </row>
    <row r="57" spans="2:9" x14ac:dyDescent="0.2">
      <c r="B57" s="518"/>
      <c r="C57" s="519"/>
      <c r="D57" s="519"/>
      <c r="E57" s="519"/>
      <c r="F57" s="519"/>
      <c r="G57" s="519"/>
      <c r="H57" s="589"/>
      <c r="I57" s="127"/>
    </row>
    <row r="58" spans="2:9" s="7" customFormat="1" ht="24.95" customHeight="1" x14ac:dyDescent="0.2">
      <c r="B58" s="52" t="s">
        <v>0</v>
      </c>
      <c r="C58" s="9" t="s">
        <v>1</v>
      </c>
      <c r="D58" s="9" t="s">
        <v>2</v>
      </c>
      <c r="E58" s="9" t="s">
        <v>9</v>
      </c>
      <c r="F58" s="9" t="s">
        <v>3</v>
      </c>
      <c r="G58" s="9" t="s">
        <v>4</v>
      </c>
      <c r="H58" s="9" t="s">
        <v>5</v>
      </c>
      <c r="I58" s="125"/>
    </row>
    <row r="59" spans="2:9" s="22" customFormat="1" ht="19.5" customHeight="1" x14ac:dyDescent="0.2">
      <c r="B59" s="57"/>
      <c r="C59" s="23" t="s">
        <v>40</v>
      </c>
      <c r="D59" s="24"/>
      <c r="E59" s="24"/>
      <c r="F59" s="124"/>
      <c r="G59" s="24"/>
      <c r="H59" s="25">
        <f>H50</f>
        <v>7545437.8499999996</v>
      </c>
      <c r="I59" s="26"/>
    </row>
    <row r="60" spans="2:9" x14ac:dyDescent="0.2">
      <c r="B60" s="40"/>
      <c r="C60" s="12"/>
      <c r="D60" s="18"/>
      <c r="E60" s="18"/>
      <c r="F60" s="18"/>
      <c r="G60" s="30"/>
      <c r="H60" s="15" t="str">
        <f t="shared" si="0"/>
        <v/>
      </c>
      <c r="I60" s="32"/>
    </row>
    <row r="61" spans="2:9" x14ac:dyDescent="0.2">
      <c r="B61" s="40" t="s">
        <v>57</v>
      </c>
      <c r="C61" s="12" t="s">
        <v>686</v>
      </c>
      <c r="D61" s="18"/>
      <c r="E61" s="29"/>
      <c r="F61" s="29"/>
      <c r="G61" s="30"/>
      <c r="H61" s="15" t="str">
        <f t="shared" si="0"/>
        <v/>
      </c>
    </row>
    <row r="62" spans="2:9" x14ac:dyDescent="0.2">
      <c r="B62" s="40"/>
      <c r="C62" s="12"/>
      <c r="D62" s="18"/>
      <c r="E62" s="18"/>
      <c r="F62" s="18"/>
      <c r="G62" s="30"/>
      <c r="H62" s="15" t="str">
        <f t="shared" si="0"/>
        <v/>
      </c>
      <c r="I62" s="32"/>
    </row>
    <row r="63" spans="2:9" x14ac:dyDescent="0.2">
      <c r="B63" s="40" t="s">
        <v>323</v>
      </c>
      <c r="C63" s="12" t="s">
        <v>683</v>
      </c>
      <c r="D63" s="18" t="s">
        <v>674</v>
      </c>
      <c r="E63" s="18"/>
      <c r="F63" s="18">
        <v>1</v>
      </c>
      <c r="G63" s="38">
        <v>10000</v>
      </c>
      <c r="H63" s="15">
        <f t="shared" ref="H63" si="3">IF(D63="","",F63*G63)</f>
        <v>10000</v>
      </c>
      <c r="I63" s="32"/>
    </row>
    <row r="64" spans="2:9" x14ac:dyDescent="0.2">
      <c r="B64" s="40"/>
      <c r="C64" s="12"/>
      <c r="D64" s="18"/>
      <c r="E64" s="18"/>
      <c r="F64" s="18"/>
      <c r="G64" s="30"/>
      <c r="H64" s="15" t="str">
        <f t="shared" si="0"/>
        <v/>
      </c>
      <c r="I64" s="32"/>
    </row>
    <row r="65" spans="2:9" ht="25.5" x14ac:dyDescent="0.2">
      <c r="B65" s="40" t="s">
        <v>324</v>
      </c>
      <c r="C65" s="12" t="s">
        <v>998</v>
      </c>
      <c r="D65" s="18" t="s">
        <v>39</v>
      </c>
      <c r="E65" s="18"/>
      <c r="F65" s="18">
        <v>1</v>
      </c>
      <c r="G65" s="135">
        <v>0</v>
      </c>
      <c r="H65" s="15">
        <f>H63*G65</f>
        <v>0</v>
      </c>
      <c r="I65" s="32"/>
    </row>
    <row r="66" spans="2:9" x14ac:dyDescent="0.2">
      <c r="B66" s="40"/>
      <c r="C66" s="12"/>
      <c r="D66" s="18"/>
      <c r="E66" s="18"/>
      <c r="F66" s="18"/>
      <c r="G66" s="30"/>
      <c r="H66" s="15" t="str">
        <f t="shared" si="0"/>
        <v/>
      </c>
      <c r="I66" s="32"/>
    </row>
    <row r="67" spans="2:9" ht="25.5" x14ac:dyDescent="0.2">
      <c r="B67" s="40" t="s">
        <v>58</v>
      </c>
      <c r="C67" s="12" t="s">
        <v>687</v>
      </c>
      <c r="D67" s="18"/>
      <c r="E67" s="18"/>
      <c r="F67" s="18"/>
      <c r="G67" s="30"/>
      <c r="H67" s="15" t="str">
        <f t="shared" si="0"/>
        <v/>
      </c>
      <c r="I67" s="32"/>
    </row>
    <row r="68" spans="2:9" x14ac:dyDescent="0.2">
      <c r="B68" s="40"/>
      <c r="C68" s="12"/>
      <c r="D68" s="18"/>
      <c r="E68" s="18"/>
      <c r="F68" s="18"/>
      <c r="G68" s="30"/>
      <c r="H68" s="15" t="str">
        <f t="shared" si="0"/>
        <v/>
      </c>
      <c r="I68" s="32"/>
    </row>
    <row r="69" spans="2:9" x14ac:dyDescent="0.2">
      <c r="B69" s="40" t="s">
        <v>335</v>
      </c>
      <c r="C69" s="12" t="s">
        <v>683</v>
      </c>
      <c r="D69" s="18" t="s">
        <v>674</v>
      </c>
      <c r="E69" s="18"/>
      <c r="F69" s="18">
        <v>1</v>
      </c>
      <c r="G69" s="38">
        <v>5000</v>
      </c>
      <c r="H69" s="15">
        <f t="shared" ref="H69" si="4">IF(D69="","",F69*G69)</f>
        <v>5000</v>
      </c>
      <c r="I69" s="32"/>
    </row>
    <row r="70" spans="2:9" x14ac:dyDescent="0.2">
      <c r="B70" s="40"/>
      <c r="C70" s="12"/>
      <c r="D70" s="18"/>
      <c r="E70" s="18"/>
      <c r="F70" s="18"/>
      <c r="G70" s="30"/>
      <c r="H70" s="15" t="str">
        <f t="shared" si="0"/>
        <v/>
      </c>
      <c r="I70" s="32"/>
    </row>
    <row r="71" spans="2:9" ht="25.5" x14ac:dyDescent="0.2">
      <c r="B71" s="40" t="s">
        <v>688</v>
      </c>
      <c r="C71" s="12" t="s">
        <v>999</v>
      </c>
      <c r="D71" s="18" t="s">
        <v>39</v>
      </c>
      <c r="E71" s="18"/>
      <c r="F71" s="18">
        <v>1</v>
      </c>
      <c r="G71" s="135">
        <v>0</v>
      </c>
      <c r="H71" s="15">
        <f>H69*G71</f>
        <v>0</v>
      </c>
      <c r="I71" s="32"/>
    </row>
    <row r="72" spans="2:9" x14ac:dyDescent="0.2">
      <c r="B72" s="40"/>
      <c r="C72" s="12"/>
      <c r="D72" s="18"/>
      <c r="E72" s="18"/>
      <c r="F72" s="18"/>
      <c r="G72" s="30"/>
      <c r="H72" s="15"/>
      <c r="I72" s="32"/>
    </row>
    <row r="73" spans="2:9" x14ac:dyDescent="0.2">
      <c r="B73" s="40"/>
      <c r="C73" s="12"/>
      <c r="D73" s="18"/>
      <c r="E73" s="18"/>
      <c r="F73" s="18"/>
      <c r="G73" s="30"/>
      <c r="H73" s="15"/>
      <c r="I73" s="32"/>
    </row>
    <row r="74" spans="2:9" x14ac:dyDescent="0.2">
      <c r="B74" s="40"/>
      <c r="C74" s="12"/>
      <c r="D74" s="18"/>
      <c r="E74" s="18"/>
      <c r="F74" s="18"/>
      <c r="G74" s="30"/>
      <c r="H74" s="15"/>
      <c r="I74" s="32"/>
    </row>
    <row r="75" spans="2:9" x14ac:dyDescent="0.2">
      <c r="B75" s="40"/>
      <c r="C75" s="12"/>
      <c r="D75" s="18"/>
      <c r="E75" s="18"/>
      <c r="F75" s="18"/>
      <c r="G75" s="30"/>
      <c r="H75" s="15"/>
      <c r="I75" s="32"/>
    </row>
    <row r="76" spans="2:9" x14ac:dyDescent="0.2">
      <c r="B76" s="40"/>
      <c r="C76" s="12"/>
      <c r="D76" s="18"/>
      <c r="E76" s="18"/>
      <c r="F76" s="18"/>
      <c r="G76" s="30"/>
      <c r="H76" s="15"/>
      <c r="I76" s="32"/>
    </row>
    <row r="77" spans="2:9" x14ac:dyDescent="0.2">
      <c r="B77" s="40"/>
      <c r="C77" s="12"/>
      <c r="D77" s="18"/>
      <c r="E77" s="18"/>
      <c r="F77" s="18"/>
      <c r="G77" s="30"/>
      <c r="H77" s="15"/>
      <c r="I77" s="32"/>
    </row>
    <row r="78" spans="2:9" x14ac:dyDescent="0.2">
      <c r="B78" s="40"/>
      <c r="C78" s="12"/>
      <c r="D78" s="18"/>
      <c r="E78" s="18"/>
      <c r="F78" s="18"/>
      <c r="G78" s="30"/>
      <c r="H78" s="15"/>
      <c r="I78" s="32"/>
    </row>
    <row r="79" spans="2:9" x14ac:dyDescent="0.2">
      <c r="B79" s="40"/>
      <c r="C79" s="12"/>
      <c r="D79" s="18"/>
      <c r="E79" s="18"/>
      <c r="F79" s="18"/>
      <c r="G79" s="30"/>
      <c r="H79" s="15"/>
      <c r="I79" s="32"/>
    </row>
    <row r="80" spans="2:9" x14ac:dyDescent="0.2">
      <c r="B80" s="40"/>
      <c r="C80" s="12"/>
      <c r="D80" s="18"/>
      <c r="E80" s="18"/>
      <c r="F80" s="18"/>
      <c r="G80" s="30"/>
      <c r="H80" s="15"/>
      <c r="I80" s="32"/>
    </row>
    <row r="81" spans="2:9" x14ac:dyDescent="0.2">
      <c r="B81" s="40"/>
      <c r="C81" s="12"/>
      <c r="D81" s="18"/>
      <c r="E81" s="18"/>
      <c r="F81" s="18"/>
      <c r="G81" s="30"/>
      <c r="H81" s="15"/>
      <c r="I81" s="32"/>
    </row>
    <row r="82" spans="2:9" x14ac:dyDescent="0.2">
      <c r="B82" s="40"/>
      <c r="C82" s="12"/>
      <c r="D82" s="18"/>
      <c r="E82" s="18"/>
      <c r="F82" s="18"/>
      <c r="G82" s="30"/>
      <c r="H82" s="15"/>
      <c r="I82" s="32"/>
    </row>
    <row r="83" spans="2:9" x14ac:dyDescent="0.2">
      <c r="B83" s="40"/>
      <c r="C83" s="12"/>
      <c r="D83" s="18"/>
      <c r="E83" s="18"/>
      <c r="F83" s="18"/>
      <c r="G83" s="30"/>
      <c r="H83" s="15"/>
      <c r="I83" s="32"/>
    </row>
    <row r="84" spans="2:9" x14ac:dyDescent="0.2">
      <c r="B84" s="40"/>
      <c r="C84" s="12"/>
      <c r="D84" s="18"/>
      <c r="E84" s="18"/>
      <c r="F84" s="18"/>
      <c r="G84" s="30"/>
      <c r="H84" s="15"/>
      <c r="I84" s="32"/>
    </row>
    <row r="85" spans="2:9" x14ac:dyDescent="0.2">
      <c r="B85" s="40"/>
      <c r="C85" s="12"/>
      <c r="D85" s="18"/>
      <c r="E85" s="18"/>
      <c r="F85" s="18"/>
      <c r="G85" s="30"/>
      <c r="H85" s="15"/>
      <c r="I85" s="32"/>
    </row>
    <row r="86" spans="2:9" x14ac:dyDescent="0.2">
      <c r="B86" s="40"/>
      <c r="C86" s="12"/>
      <c r="D86" s="18"/>
      <c r="E86" s="18"/>
      <c r="F86" s="18"/>
      <c r="G86" s="30"/>
      <c r="H86" s="15"/>
      <c r="I86" s="32"/>
    </row>
    <row r="87" spans="2:9" x14ac:dyDescent="0.2">
      <c r="B87" s="40"/>
      <c r="C87" s="12"/>
      <c r="D87" s="18"/>
      <c r="E87" s="18"/>
      <c r="F87" s="18"/>
      <c r="G87" s="30"/>
      <c r="H87" s="15"/>
      <c r="I87" s="32"/>
    </row>
    <row r="88" spans="2:9" x14ac:dyDescent="0.2">
      <c r="B88" s="40"/>
      <c r="C88" s="12"/>
      <c r="D88" s="18"/>
      <c r="E88" s="18"/>
      <c r="F88" s="18"/>
      <c r="G88" s="30"/>
      <c r="H88" s="15"/>
      <c r="I88" s="32"/>
    </row>
    <row r="89" spans="2:9" x14ac:dyDescent="0.2">
      <c r="B89" s="40"/>
      <c r="C89" s="12"/>
      <c r="D89" s="18"/>
      <c r="E89" s="18"/>
      <c r="F89" s="18"/>
      <c r="G89" s="30"/>
      <c r="H89" s="15"/>
      <c r="I89" s="32"/>
    </row>
    <row r="90" spans="2:9" x14ac:dyDescent="0.2">
      <c r="B90" s="40"/>
      <c r="C90" s="12"/>
      <c r="D90" s="18"/>
      <c r="E90" s="18"/>
      <c r="F90" s="18"/>
      <c r="G90" s="30"/>
      <c r="H90" s="15"/>
      <c r="I90" s="32"/>
    </row>
    <row r="91" spans="2:9" x14ac:dyDescent="0.2">
      <c r="B91" s="40"/>
      <c r="C91" s="12"/>
      <c r="D91" s="18"/>
      <c r="E91" s="18"/>
      <c r="F91" s="18"/>
      <c r="G91" s="30"/>
      <c r="H91" s="15"/>
      <c r="I91" s="32"/>
    </row>
    <row r="92" spans="2:9" x14ac:dyDescent="0.2">
      <c r="B92" s="40"/>
      <c r="C92" s="12"/>
      <c r="D92" s="18"/>
      <c r="E92" s="18"/>
      <c r="F92" s="18"/>
      <c r="G92" s="30"/>
      <c r="H92" s="15"/>
      <c r="I92" s="32"/>
    </row>
    <row r="93" spans="2:9" x14ac:dyDescent="0.2">
      <c r="B93" s="40"/>
      <c r="C93" s="12"/>
      <c r="D93" s="18"/>
      <c r="E93" s="18"/>
      <c r="F93" s="18"/>
      <c r="G93" s="30"/>
      <c r="H93" s="15"/>
      <c r="I93" s="32"/>
    </row>
    <row r="94" spans="2:9" x14ac:dyDescent="0.2">
      <c r="B94" s="40"/>
      <c r="C94" s="12"/>
      <c r="D94" s="18"/>
      <c r="E94" s="18"/>
      <c r="F94" s="18"/>
      <c r="G94" s="30"/>
      <c r="H94" s="15"/>
      <c r="I94" s="32"/>
    </row>
    <row r="95" spans="2:9" x14ac:dyDescent="0.2">
      <c r="B95" s="40"/>
      <c r="C95" s="12"/>
      <c r="D95" s="18"/>
      <c r="E95" s="18"/>
      <c r="F95" s="18"/>
      <c r="G95" s="30"/>
      <c r="H95" s="15"/>
      <c r="I95" s="32"/>
    </row>
    <row r="96" spans="2:9" x14ac:dyDescent="0.2">
      <c r="B96" s="40"/>
      <c r="C96" s="12"/>
      <c r="D96" s="18"/>
      <c r="E96" s="18"/>
      <c r="F96" s="18"/>
      <c r="G96" s="30"/>
      <c r="H96" s="15"/>
      <c r="I96" s="32"/>
    </row>
    <row r="97" spans="2:9" x14ac:dyDescent="0.2">
      <c r="B97" s="40"/>
      <c r="C97" s="12"/>
      <c r="D97" s="18"/>
      <c r="E97" s="18"/>
      <c r="F97" s="18"/>
      <c r="G97" s="30"/>
      <c r="H97" s="15"/>
      <c r="I97" s="32"/>
    </row>
    <row r="98" spans="2:9" x14ac:dyDescent="0.2">
      <c r="B98" s="40"/>
      <c r="C98" s="12"/>
      <c r="D98" s="18"/>
      <c r="E98" s="18"/>
      <c r="F98" s="18"/>
      <c r="G98" s="30"/>
      <c r="H98" s="15"/>
      <c r="I98" s="32"/>
    </row>
    <row r="99" spans="2:9" x14ac:dyDescent="0.2">
      <c r="B99" s="40"/>
      <c r="C99" s="12"/>
      <c r="D99" s="18"/>
      <c r="E99" s="18"/>
      <c r="F99" s="18"/>
      <c r="G99" s="30"/>
      <c r="H99" s="15"/>
      <c r="I99" s="32"/>
    </row>
    <row r="100" spans="2:9" x14ac:dyDescent="0.2">
      <c r="B100" s="40"/>
      <c r="C100" s="12"/>
      <c r="D100" s="18"/>
      <c r="E100" s="18"/>
      <c r="F100" s="18"/>
      <c r="G100" s="30"/>
      <c r="H100" s="15"/>
      <c r="I100" s="32"/>
    </row>
    <row r="101" spans="2:9" x14ac:dyDescent="0.2">
      <c r="B101" s="40"/>
      <c r="C101" s="12"/>
      <c r="D101" s="18"/>
      <c r="E101" s="18"/>
      <c r="F101" s="18"/>
      <c r="G101" s="30"/>
      <c r="H101" s="15"/>
      <c r="I101" s="32"/>
    </row>
    <row r="102" spans="2:9" x14ac:dyDescent="0.2">
      <c r="B102" s="40"/>
      <c r="C102" s="12"/>
      <c r="D102" s="18"/>
      <c r="E102" s="18"/>
      <c r="F102" s="18"/>
      <c r="G102" s="30"/>
      <c r="H102" s="15"/>
      <c r="I102" s="32"/>
    </row>
    <row r="103" spans="2:9" x14ac:dyDescent="0.2">
      <c r="B103" s="40"/>
      <c r="C103" s="12"/>
      <c r="D103" s="18"/>
      <c r="E103" s="18"/>
      <c r="F103" s="18"/>
      <c r="G103" s="30"/>
      <c r="H103" s="15"/>
      <c r="I103" s="32"/>
    </row>
    <row r="104" spans="2:9" x14ac:dyDescent="0.2">
      <c r="B104" s="40"/>
      <c r="C104" s="12"/>
      <c r="D104" s="18"/>
      <c r="E104" s="18"/>
      <c r="F104" s="18"/>
      <c r="G104" s="30"/>
      <c r="H104" s="15"/>
      <c r="I104" s="32"/>
    </row>
    <row r="105" spans="2:9" x14ac:dyDescent="0.2">
      <c r="B105" s="40"/>
      <c r="C105" s="12"/>
      <c r="D105" s="18"/>
      <c r="E105" s="18"/>
      <c r="F105" s="18"/>
      <c r="G105" s="30"/>
      <c r="H105" s="15"/>
      <c r="I105" s="32"/>
    </row>
    <row r="106" spans="2:9" x14ac:dyDescent="0.2">
      <c r="B106" s="40"/>
      <c r="C106" s="12"/>
      <c r="D106" s="18"/>
      <c r="E106" s="18"/>
      <c r="F106" s="18"/>
      <c r="G106" s="30"/>
      <c r="H106" s="15"/>
      <c r="I106" s="32"/>
    </row>
    <row r="107" spans="2:9" x14ac:dyDescent="0.2">
      <c r="B107" s="40"/>
      <c r="C107" s="12"/>
      <c r="D107" s="18"/>
      <c r="E107" s="18"/>
      <c r="F107" s="18"/>
      <c r="G107" s="30"/>
      <c r="H107" s="15"/>
      <c r="I107" s="32"/>
    </row>
    <row r="108" spans="2:9" x14ac:dyDescent="0.2">
      <c r="B108" s="40"/>
      <c r="C108" s="12"/>
      <c r="D108" s="18"/>
      <c r="E108" s="18"/>
      <c r="F108" s="18"/>
      <c r="G108" s="30"/>
      <c r="H108" s="15"/>
      <c r="I108" s="32"/>
    </row>
    <row r="109" spans="2:9" x14ac:dyDescent="0.2">
      <c r="B109" s="40"/>
      <c r="C109" s="12"/>
      <c r="D109" s="18"/>
      <c r="E109" s="18"/>
      <c r="F109" s="18"/>
      <c r="G109" s="30"/>
      <c r="H109" s="15"/>
      <c r="I109" s="32"/>
    </row>
    <row r="110" spans="2:9" x14ac:dyDescent="0.2">
      <c r="B110" s="40"/>
      <c r="C110" s="12"/>
      <c r="D110" s="18"/>
      <c r="E110" s="18"/>
      <c r="F110" s="18"/>
      <c r="G110" s="30"/>
      <c r="H110" s="15"/>
      <c r="I110" s="32"/>
    </row>
    <row r="111" spans="2:9" x14ac:dyDescent="0.2">
      <c r="B111" s="40"/>
      <c r="C111" s="12"/>
      <c r="D111" s="18"/>
      <c r="E111" s="18"/>
      <c r="F111" s="18"/>
      <c r="G111" s="30"/>
      <c r="H111" s="15"/>
      <c r="I111" s="32"/>
    </row>
    <row r="112" spans="2:9" x14ac:dyDescent="0.2">
      <c r="B112" s="40"/>
      <c r="C112" s="12"/>
      <c r="D112" s="18"/>
      <c r="E112" s="18"/>
      <c r="F112" s="18"/>
      <c r="G112" s="30"/>
      <c r="H112" s="15"/>
      <c r="I112" s="32"/>
    </row>
    <row r="113" spans="2:9" x14ac:dyDescent="0.2">
      <c r="B113" s="40"/>
      <c r="C113" s="12"/>
      <c r="D113" s="18"/>
      <c r="E113" s="18"/>
      <c r="F113" s="18"/>
      <c r="G113" s="30"/>
      <c r="H113" s="15"/>
      <c r="I113" s="32"/>
    </row>
    <row r="114" spans="2:9" x14ac:dyDescent="0.2">
      <c r="B114" s="40"/>
      <c r="C114" s="12"/>
      <c r="D114" s="18"/>
      <c r="E114" s="18"/>
      <c r="F114" s="18"/>
      <c r="G114" s="30"/>
      <c r="H114" s="15"/>
      <c r="I114" s="32"/>
    </row>
    <row r="115" spans="2:9" x14ac:dyDescent="0.2">
      <c r="B115" s="40"/>
      <c r="C115" s="12"/>
      <c r="D115" s="18"/>
      <c r="E115" s="18"/>
      <c r="F115" s="18"/>
      <c r="G115" s="30"/>
      <c r="H115" s="15"/>
      <c r="I115" s="32"/>
    </row>
    <row r="116" spans="2:9" x14ac:dyDescent="0.2">
      <c r="B116" s="40"/>
      <c r="C116" s="12"/>
      <c r="D116" s="18"/>
      <c r="E116" s="18"/>
      <c r="F116" s="18"/>
      <c r="G116" s="30"/>
      <c r="H116" s="15"/>
      <c r="I116" s="32"/>
    </row>
    <row r="117" spans="2:9" x14ac:dyDescent="0.2">
      <c r="B117" s="40"/>
      <c r="C117" s="12"/>
      <c r="D117" s="18"/>
      <c r="E117" s="18"/>
      <c r="F117" s="18"/>
      <c r="G117" s="30"/>
      <c r="H117" s="15"/>
      <c r="I117" s="32"/>
    </row>
    <row r="118" spans="2:9" x14ac:dyDescent="0.2">
      <c r="B118" s="40"/>
      <c r="C118" s="12"/>
      <c r="D118" s="18"/>
      <c r="E118" s="18"/>
      <c r="F118" s="18"/>
      <c r="G118" s="30"/>
      <c r="H118" s="15"/>
      <c r="I118" s="32"/>
    </row>
    <row r="119" spans="2:9" x14ac:dyDescent="0.2">
      <c r="B119" s="40"/>
      <c r="C119" s="12"/>
      <c r="D119" s="18"/>
      <c r="E119" s="18"/>
      <c r="F119" s="18"/>
      <c r="G119" s="30"/>
      <c r="H119" s="15"/>
      <c r="I119" s="32"/>
    </row>
    <row r="120" spans="2:9" x14ac:dyDescent="0.2">
      <c r="B120" s="40"/>
      <c r="C120" s="12"/>
      <c r="D120" s="18"/>
      <c r="E120" s="18"/>
      <c r="F120" s="18"/>
      <c r="G120" s="30"/>
      <c r="H120" s="15"/>
      <c r="I120" s="32"/>
    </row>
    <row r="121" spans="2:9" x14ac:dyDescent="0.2">
      <c r="B121" s="40"/>
      <c r="C121" s="12"/>
      <c r="D121" s="18"/>
      <c r="E121" s="18"/>
      <c r="F121" s="18"/>
      <c r="G121" s="30"/>
      <c r="H121" s="15"/>
      <c r="I121" s="32"/>
    </row>
    <row r="122" spans="2:9" x14ac:dyDescent="0.2">
      <c r="B122" s="40"/>
      <c r="C122" s="12"/>
      <c r="D122" s="18"/>
      <c r="E122" s="18"/>
      <c r="F122" s="18"/>
      <c r="G122" s="30"/>
      <c r="H122" s="15"/>
      <c r="I122" s="32"/>
    </row>
    <row r="123" spans="2:9" x14ac:dyDescent="0.2">
      <c r="B123" s="40"/>
      <c r="C123" s="12"/>
      <c r="D123" s="18"/>
      <c r="E123" s="18"/>
      <c r="F123" s="18"/>
      <c r="G123" s="30"/>
      <c r="H123" s="15"/>
      <c r="I123" s="32"/>
    </row>
    <row r="124" spans="2:9" x14ac:dyDescent="0.2">
      <c r="B124" s="40"/>
      <c r="C124" s="12"/>
      <c r="D124" s="18"/>
      <c r="E124" s="18"/>
      <c r="F124" s="18"/>
      <c r="G124" s="30"/>
      <c r="H124" s="15" t="str">
        <f t="shared" si="0"/>
        <v/>
      </c>
      <c r="I124" s="32"/>
    </row>
    <row r="125" spans="2:9" s="22" customFormat="1" ht="19.5" customHeight="1" x14ac:dyDescent="0.2">
      <c r="B125" s="102" t="str">
        <f>$B$10</f>
        <v>G1</v>
      </c>
      <c r="C125" s="23" t="s">
        <v>655</v>
      </c>
      <c r="D125" s="24"/>
      <c r="E125" s="24"/>
      <c r="F125" s="124"/>
      <c r="G125" s="24"/>
      <c r="H125" s="25">
        <f>SUM(H59:H124)</f>
        <v>7560437.8499999996</v>
      </c>
      <c r="I125" s="26"/>
    </row>
  </sheetData>
  <mergeCells count="11">
    <mergeCell ref="B54:G54"/>
    <mergeCell ref="H54:H57"/>
    <mergeCell ref="B55:G57"/>
    <mergeCell ref="F1:H1"/>
    <mergeCell ref="B4:G4"/>
    <mergeCell ref="H4:H7"/>
    <mergeCell ref="B5:G7"/>
    <mergeCell ref="B51:E51"/>
    <mergeCell ref="F51:H53"/>
    <mergeCell ref="B52:E52"/>
    <mergeCell ref="B53:E53"/>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50" max="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F9EB-D6DB-4BF7-B3D9-008CB53D3D9A}">
  <sheetPr>
    <tabColor theme="3" tint="0.59999389629810485"/>
  </sheetPr>
  <dimension ref="B1:O1048496"/>
  <sheetViews>
    <sheetView view="pageBreakPreview" zoomScale="70" zoomScaleNormal="100" zoomScaleSheetLayoutView="70" zoomScalePageLayoutView="150" workbookViewId="0">
      <selection activeCell="G39" sqref="G39:H39"/>
    </sheetView>
  </sheetViews>
  <sheetFormatPr defaultColWidth="8.85546875" defaultRowHeight="12.75" x14ac:dyDescent="0.2"/>
  <cols>
    <col min="1" max="1" width="0.85546875" style="70" customWidth="1"/>
    <col min="2" max="2" width="11.7109375" style="112" customWidth="1"/>
    <col min="3" max="3" width="45.7109375" style="63" customWidth="1"/>
    <col min="4" max="4" width="13.7109375" style="63" customWidth="1"/>
    <col min="5" max="5" width="5.7109375" style="91" customWidth="1"/>
    <col min="6" max="7" width="15.7109375" style="70" customWidth="1"/>
    <col min="8" max="8" width="15.7109375" style="92" customWidth="1"/>
    <col min="9" max="9" width="0.85546875" style="70" customWidth="1"/>
    <col min="10" max="10" width="8.85546875" style="70"/>
    <col min="11" max="11" width="15.42578125" style="70" customWidth="1"/>
    <col min="12" max="12" width="12.5703125" style="70" customWidth="1"/>
    <col min="13" max="13" width="9.42578125" style="70" customWidth="1"/>
    <col min="14" max="16384" width="8.85546875" style="70"/>
  </cols>
  <sheetData>
    <row r="1" spans="2:15" x14ac:dyDescent="0.2">
      <c r="B1" s="108" t="str">
        <f>Client1</f>
        <v>Province of KwaZulu-Natal</v>
      </c>
      <c r="C1" s="75"/>
      <c r="D1" s="76"/>
      <c r="E1" s="76"/>
      <c r="F1" s="543" t="str">
        <f>"Contract No. "&amp;ContractNo</f>
        <v>Contract No. ZNB1250/00000/00/PMC/INF/21/T</v>
      </c>
      <c r="G1" s="543"/>
      <c r="H1" s="543"/>
    </row>
    <row r="2" spans="2:15" s="58" customFormat="1" ht="18" customHeight="1" x14ac:dyDescent="0.2">
      <c r="B2" s="109" t="str">
        <f>Client2</f>
        <v>Department of Transport</v>
      </c>
      <c r="C2" s="75"/>
      <c r="D2" s="76"/>
      <c r="E2" s="76"/>
      <c r="F2" s="53"/>
      <c r="G2" s="54"/>
      <c r="H2" s="73"/>
      <c r="L2" s="126"/>
    </row>
    <row r="3" spans="2:15" s="58" customFormat="1" ht="16.5" customHeight="1" x14ac:dyDescent="0.2">
      <c r="B3" s="110"/>
      <c r="C3" s="78"/>
      <c r="D3" s="79"/>
      <c r="E3" s="79"/>
      <c r="F3" s="117"/>
      <c r="G3" s="56"/>
      <c r="H3" s="74"/>
      <c r="J3" s="59"/>
      <c r="K3" s="59"/>
      <c r="L3" s="126"/>
    </row>
    <row r="4" spans="2:15" s="58" customFormat="1" ht="7.5" customHeight="1" x14ac:dyDescent="0.2">
      <c r="B4" s="516" t="str">
        <f>ContractDescription</f>
        <v>UPGRADE TO KWAMAGODA (NKUKHU) RIVER BRIDGE 2002 OVER KWAMAGODA RIVER ON DISTRTICT ROAD D59 KM 0.108 IN THE PITERMARITZBURG REGION</v>
      </c>
      <c r="C4" s="517"/>
      <c r="D4" s="517"/>
      <c r="E4" s="517"/>
      <c r="F4" s="517"/>
      <c r="G4" s="517"/>
      <c r="H4" s="544"/>
      <c r="J4" s="59"/>
      <c r="K4" s="59"/>
      <c r="L4" s="126"/>
    </row>
    <row r="5" spans="2:15" ht="12.75" customHeight="1" x14ac:dyDescent="0.2">
      <c r="B5" s="516"/>
      <c r="C5" s="517"/>
      <c r="D5" s="517"/>
      <c r="E5" s="517"/>
      <c r="F5" s="517"/>
      <c r="G5" s="517"/>
      <c r="H5" s="544"/>
    </row>
    <row r="6" spans="2:15" ht="7.5" customHeight="1" x14ac:dyDescent="0.2">
      <c r="B6" s="518"/>
      <c r="C6" s="519"/>
      <c r="D6" s="519"/>
      <c r="E6" s="519"/>
      <c r="F6" s="519"/>
      <c r="G6" s="519"/>
      <c r="H6" s="545"/>
    </row>
    <row r="7" spans="2:15" ht="25.5" customHeight="1" x14ac:dyDescent="0.2">
      <c r="B7" s="546" t="s">
        <v>699</v>
      </c>
      <c r="C7" s="547"/>
      <c r="D7" s="547"/>
      <c r="E7" s="547"/>
      <c r="F7" s="547"/>
      <c r="G7" s="547"/>
      <c r="H7" s="548"/>
    </row>
    <row r="8" spans="2:15" x14ac:dyDescent="0.2">
      <c r="B8" s="111" t="s">
        <v>670</v>
      </c>
      <c r="C8" s="549" t="s">
        <v>1</v>
      </c>
      <c r="D8" s="550"/>
      <c r="E8" s="551"/>
      <c r="F8" s="9" t="s">
        <v>647</v>
      </c>
      <c r="G8" s="550" t="s">
        <v>5</v>
      </c>
      <c r="H8" s="551"/>
      <c r="O8" s="92"/>
    </row>
    <row r="9" spans="2:15" x14ac:dyDescent="0.2">
      <c r="B9" s="65" t="str">
        <f>'Schedule G'!B10</f>
        <v>G1</v>
      </c>
      <c r="C9" s="558" t="str">
        <f>'Schedule G'!C10</f>
        <v>SMALL CONTRACTOR DEVELOPMENT</v>
      </c>
      <c r="D9" s="559"/>
      <c r="E9" s="560"/>
      <c r="F9" s="67"/>
      <c r="G9" s="593">
        <f>'Schedule G'!H125</f>
        <v>7560437.8499999996</v>
      </c>
      <c r="H9" s="582"/>
      <c r="O9" s="92"/>
    </row>
    <row r="10" spans="2:15" ht="12.75" customHeight="1" x14ac:dyDescent="0.2">
      <c r="B10" s="106"/>
      <c r="C10" s="553"/>
      <c r="D10" s="554"/>
      <c r="E10" s="555"/>
      <c r="F10" s="67"/>
      <c r="G10" s="552"/>
      <c r="H10" s="512"/>
    </row>
    <row r="11" spans="2:15" ht="12.75" customHeight="1" x14ac:dyDescent="0.2">
      <c r="B11" s="106"/>
      <c r="C11" s="553"/>
      <c r="D11" s="554"/>
      <c r="E11" s="555"/>
      <c r="F11" s="67"/>
      <c r="G11" s="552"/>
      <c r="H11" s="512"/>
    </row>
    <row r="12" spans="2:15" ht="12.75" customHeight="1" x14ac:dyDescent="0.2">
      <c r="B12" s="106"/>
      <c r="C12" s="553"/>
      <c r="D12" s="554"/>
      <c r="E12" s="555"/>
      <c r="F12" s="67"/>
      <c r="G12" s="552"/>
      <c r="H12" s="512"/>
    </row>
    <row r="13" spans="2:15" ht="12.75" customHeight="1" x14ac:dyDescent="0.2">
      <c r="B13" s="106"/>
      <c r="C13" s="553"/>
      <c r="D13" s="554"/>
      <c r="E13" s="555"/>
      <c r="F13" s="67"/>
      <c r="G13" s="552"/>
      <c r="H13" s="512"/>
    </row>
    <row r="14" spans="2:15" ht="12.75" customHeight="1" x14ac:dyDescent="0.2">
      <c r="B14" s="106"/>
      <c r="C14" s="553"/>
      <c r="D14" s="554"/>
      <c r="E14" s="555"/>
      <c r="F14" s="67"/>
      <c r="G14" s="552"/>
      <c r="H14" s="512"/>
    </row>
    <row r="15" spans="2:15" ht="12.75" customHeight="1" x14ac:dyDescent="0.2">
      <c r="B15" s="106"/>
      <c r="C15" s="553"/>
      <c r="D15" s="554"/>
      <c r="E15" s="555"/>
      <c r="F15" s="67"/>
      <c r="G15" s="552"/>
      <c r="H15" s="512"/>
    </row>
    <row r="16" spans="2:15" ht="12.75" customHeight="1" x14ac:dyDescent="0.2">
      <c r="B16" s="106"/>
      <c r="C16" s="553"/>
      <c r="D16" s="554"/>
      <c r="E16" s="555"/>
      <c r="F16" s="67"/>
      <c r="G16" s="552"/>
      <c r="H16" s="512"/>
    </row>
    <row r="17" spans="2:8" ht="12.75" customHeight="1" x14ac:dyDescent="0.2">
      <c r="B17" s="106"/>
      <c r="C17" s="553"/>
      <c r="D17" s="554"/>
      <c r="E17" s="555"/>
      <c r="F17" s="67"/>
      <c r="G17" s="552"/>
      <c r="H17" s="512"/>
    </row>
    <row r="18" spans="2:8" ht="12.75" customHeight="1" x14ac:dyDescent="0.2">
      <c r="B18" s="106"/>
      <c r="C18" s="553"/>
      <c r="D18" s="554"/>
      <c r="E18" s="555"/>
      <c r="F18" s="67"/>
      <c r="G18" s="552"/>
      <c r="H18" s="512"/>
    </row>
    <row r="19" spans="2:8" ht="12.75" customHeight="1" x14ac:dyDescent="0.2">
      <c r="B19" s="106"/>
      <c r="C19" s="553"/>
      <c r="D19" s="554"/>
      <c r="E19" s="555"/>
      <c r="F19" s="67"/>
      <c r="G19" s="552"/>
      <c r="H19" s="512"/>
    </row>
    <row r="20" spans="2:8" ht="12.75" customHeight="1" x14ac:dyDescent="0.2">
      <c r="B20" s="106"/>
      <c r="C20" s="553"/>
      <c r="D20" s="554"/>
      <c r="E20" s="555"/>
      <c r="F20" s="67"/>
      <c r="G20" s="552"/>
      <c r="H20" s="512"/>
    </row>
    <row r="21" spans="2:8" ht="12.75" customHeight="1" x14ac:dyDescent="0.2">
      <c r="B21" s="106"/>
      <c r="C21" s="553"/>
      <c r="D21" s="554"/>
      <c r="E21" s="555"/>
      <c r="F21" s="67"/>
      <c r="G21" s="552"/>
      <c r="H21" s="512"/>
    </row>
    <row r="22" spans="2:8" ht="12.75" customHeight="1" x14ac:dyDescent="0.2">
      <c r="B22" s="106"/>
      <c r="C22" s="553"/>
      <c r="D22" s="554"/>
      <c r="E22" s="555"/>
      <c r="F22" s="67"/>
      <c r="G22" s="552"/>
      <c r="H22" s="512"/>
    </row>
    <row r="23" spans="2:8" ht="12.75" customHeight="1" x14ac:dyDescent="0.2">
      <c r="B23" s="106"/>
      <c r="C23" s="553"/>
      <c r="D23" s="554"/>
      <c r="E23" s="555"/>
      <c r="F23" s="67"/>
      <c r="G23" s="552"/>
      <c r="H23" s="512"/>
    </row>
    <row r="24" spans="2:8" ht="12.75" customHeight="1" x14ac:dyDescent="0.2">
      <c r="B24" s="106"/>
      <c r="C24" s="553"/>
      <c r="D24" s="554"/>
      <c r="E24" s="555"/>
      <c r="F24" s="67"/>
      <c r="G24" s="552"/>
      <c r="H24" s="512"/>
    </row>
    <row r="25" spans="2:8" ht="12.75" customHeight="1" x14ac:dyDescent="0.2">
      <c r="B25" s="106"/>
      <c r="C25" s="553"/>
      <c r="D25" s="554"/>
      <c r="E25" s="555"/>
      <c r="F25" s="67"/>
      <c r="G25" s="552"/>
      <c r="H25" s="512"/>
    </row>
    <row r="26" spans="2:8" ht="12.75" customHeight="1" x14ac:dyDescent="0.2">
      <c r="B26" s="106"/>
      <c r="C26" s="553"/>
      <c r="D26" s="554"/>
      <c r="E26" s="555"/>
      <c r="F26" s="67"/>
      <c r="G26" s="552"/>
      <c r="H26" s="512"/>
    </row>
    <row r="27" spans="2:8" ht="12.75" customHeight="1" x14ac:dyDescent="0.2">
      <c r="B27" s="106"/>
      <c r="C27" s="553"/>
      <c r="D27" s="554"/>
      <c r="E27" s="555"/>
      <c r="F27" s="67"/>
      <c r="G27" s="552"/>
      <c r="H27" s="512"/>
    </row>
    <row r="28" spans="2:8" ht="12.75" customHeight="1" x14ac:dyDescent="0.2">
      <c r="B28" s="106"/>
      <c r="C28" s="553"/>
      <c r="D28" s="554"/>
      <c r="E28" s="555"/>
      <c r="F28" s="67"/>
      <c r="G28" s="552"/>
      <c r="H28" s="512"/>
    </row>
    <row r="29" spans="2:8" ht="12.75" customHeight="1" x14ac:dyDescent="0.2">
      <c r="B29" s="106"/>
      <c r="C29" s="553"/>
      <c r="D29" s="554"/>
      <c r="E29" s="555"/>
      <c r="F29" s="67"/>
      <c r="G29" s="552"/>
      <c r="H29" s="512"/>
    </row>
    <row r="30" spans="2:8" ht="12.75" customHeight="1" x14ac:dyDescent="0.2">
      <c r="B30" s="106"/>
      <c r="C30" s="553"/>
      <c r="D30" s="554"/>
      <c r="E30" s="555"/>
      <c r="F30" s="67"/>
      <c r="G30" s="552"/>
      <c r="H30" s="512"/>
    </row>
    <row r="31" spans="2:8" ht="12.75" customHeight="1" x14ac:dyDescent="0.2">
      <c r="B31" s="106"/>
      <c r="C31" s="553"/>
      <c r="D31" s="554"/>
      <c r="E31" s="555"/>
      <c r="F31" s="67"/>
      <c r="G31" s="552"/>
      <c r="H31" s="512"/>
    </row>
    <row r="32" spans="2:8" ht="12.75" customHeight="1" x14ac:dyDescent="0.2">
      <c r="B32" s="106"/>
      <c r="C32" s="553"/>
      <c r="D32" s="554"/>
      <c r="E32" s="555"/>
      <c r="F32" s="67"/>
      <c r="G32" s="552"/>
      <c r="H32" s="512"/>
    </row>
    <row r="33" spans="2:8" x14ac:dyDescent="0.2">
      <c r="B33" s="106"/>
      <c r="C33" s="553"/>
      <c r="D33" s="554"/>
      <c r="E33" s="555"/>
      <c r="F33" s="67"/>
      <c r="G33" s="552"/>
      <c r="H33" s="512"/>
    </row>
    <row r="34" spans="2:8" x14ac:dyDescent="0.2">
      <c r="B34" s="106"/>
      <c r="C34" s="553"/>
      <c r="D34" s="554"/>
      <c r="E34" s="555"/>
      <c r="F34" s="67"/>
      <c r="G34" s="552"/>
      <c r="H34" s="512"/>
    </row>
    <row r="35" spans="2:8" x14ac:dyDescent="0.2">
      <c r="B35" s="106"/>
      <c r="C35" s="553"/>
      <c r="D35" s="554"/>
      <c r="E35" s="555"/>
      <c r="F35" s="67"/>
      <c r="G35" s="552"/>
      <c r="H35" s="512"/>
    </row>
    <row r="36" spans="2:8" x14ac:dyDescent="0.2">
      <c r="B36" s="106"/>
      <c r="C36" s="553"/>
      <c r="D36" s="554"/>
      <c r="E36" s="555"/>
      <c r="F36" s="67"/>
      <c r="G36" s="552"/>
      <c r="H36" s="512"/>
    </row>
    <row r="37" spans="2:8" x14ac:dyDescent="0.2">
      <c r="B37" s="106"/>
      <c r="C37" s="553"/>
      <c r="D37" s="554"/>
      <c r="E37" s="555"/>
      <c r="F37" s="67"/>
      <c r="G37" s="552"/>
      <c r="H37" s="512"/>
    </row>
    <row r="38" spans="2:8" x14ac:dyDescent="0.2">
      <c r="B38" s="106"/>
      <c r="C38" s="553"/>
      <c r="D38" s="554"/>
      <c r="E38" s="555"/>
      <c r="F38" s="67"/>
      <c r="G38" s="552"/>
      <c r="H38" s="512"/>
    </row>
    <row r="39" spans="2:8" x14ac:dyDescent="0.2">
      <c r="B39" s="106"/>
      <c r="C39" s="553"/>
      <c r="D39" s="554"/>
      <c r="E39" s="555"/>
      <c r="F39" s="67"/>
      <c r="G39" s="552"/>
      <c r="H39" s="512"/>
    </row>
    <row r="40" spans="2:8" x14ac:dyDescent="0.2">
      <c r="B40" s="106"/>
      <c r="C40" s="553"/>
      <c r="D40" s="554"/>
      <c r="E40" s="555"/>
      <c r="F40" s="67"/>
      <c r="G40" s="552"/>
      <c r="H40" s="512"/>
    </row>
    <row r="41" spans="2:8" ht="12.75" customHeight="1" x14ac:dyDescent="0.2">
      <c r="B41" s="106"/>
      <c r="C41" s="553"/>
      <c r="D41" s="554"/>
      <c r="E41" s="555"/>
      <c r="F41" s="67"/>
      <c r="G41" s="552"/>
      <c r="H41" s="512"/>
    </row>
    <row r="42" spans="2:8" x14ac:dyDescent="0.2">
      <c r="B42" s="106"/>
      <c r="C42" s="553"/>
      <c r="D42" s="554"/>
      <c r="E42" s="555"/>
      <c r="F42" s="67"/>
      <c r="G42" s="552"/>
      <c r="H42" s="512"/>
    </row>
    <row r="43" spans="2:8" x14ac:dyDescent="0.2">
      <c r="B43" s="106"/>
      <c r="C43" s="553"/>
      <c r="D43" s="554"/>
      <c r="E43" s="555"/>
      <c r="F43" s="67"/>
      <c r="G43" s="552"/>
      <c r="H43" s="512"/>
    </row>
    <row r="44" spans="2:8" x14ac:dyDescent="0.2">
      <c r="B44" s="106"/>
      <c r="C44" s="553"/>
      <c r="D44" s="554"/>
      <c r="E44" s="555"/>
      <c r="F44" s="67"/>
      <c r="G44" s="552"/>
      <c r="H44" s="512"/>
    </row>
    <row r="45" spans="2:8" x14ac:dyDescent="0.2">
      <c r="B45" s="106"/>
      <c r="C45" s="553"/>
      <c r="D45" s="554"/>
      <c r="E45" s="555"/>
      <c r="F45" s="67"/>
      <c r="G45" s="552"/>
      <c r="H45" s="512"/>
    </row>
    <row r="46" spans="2:8" x14ac:dyDescent="0.2">
      <c r="B46" s="106"/>
      <c r="C46" s="553"/>
      <c r="D46" s="554"/>
      <c r="E46" s="555"/>
      <c r="F46" s="67"/>
      <c r="G46" s="552"/>
      <c r="H46" s="512"/>
    </row>
    <row r="47" spans="2:8" x14ac:dyDescent="0.2">
      <c r="B47" s="106"/>
      <c r="C47" s="553"/>
      <c r="D47" s="554"/>
      <c r="E47" s="555"/>
      <c r="F47" s="67"/>
      <c r="G47" s="552"/>
      <c r="H47" s="512"/>
    </row>
    <row r="48" spans="2:8" x14ac:dyDescent="0.2">
      <c r="B48" s="106"/>
      <c r="C48" s="553"/>
      <c r="D48" s="554"/>
      <c r="E48" s="555"/>
      <c r="F48" s="67"/>
      <c r="G48" s="552"/>
      <c r="H48" s="512"/>
    </row>
    <row r="49" spans="2:8" x14ac:dyDescent="0.2">
      <c r="B49" s="106"/>
      <c r="C49" s="553"/>
      <c r="D49" s="554"/>
      <c r="E49" s="555"/>
      <c r="F49" s="67"/>
      <c r="G49" s="552"/>
      <c r="H49" s="512"/>
    </row>
    <row r="50" spans="2:8" x14ac:dyDescent="0.2">
      <c r="B50" s="106"/>
      <c r="C50" s="553"/>
      <c r="D50" s="554"/>
      <c r="E50" s="555"/>
      <c r="F50" s="67"/>
      <c r="G50" s="552"/>
      <c r="H50" s="512"/>
    </row>
    <row r="51" spans="2:8" x14ac:dyDescent="0.2">
      <c r="B51" s="106"/>
      <c r="C51" s="553"/>
      <c r="D51" s="554"/>
      <c r="E51" s="555"/>
      <c r="F51" s="67"/>
      <c r="G51" s="552"/>
      <c r="H51" s="512"/>
    </row>
    <row r="52" spans="2:8" x14ac:dyDescent="0.2">
      <c r="B52" s="106"/>
      <c r="C52" s="553"/>
      <c r="D52" s="554"/>
      <c r="E52" s="555"/>
      <c r="F52" s="67"/>
      <c r="G52" s="552"/>
      <c r="H52" s="512"/>
    </row>
    <row r="53" spans="2:8" x14ac:dyDescent="0.2">
      <c r="B53" s="106"/>
      <c r="C53" s="553"/>
      <c r="D53" s="554"/>
      <c r="E53" s="555"/>
      <c r="F53" s="67"/>
      <c r="G53" s="552"/>
      <c r="H53" s="512"/>
    </row>
    <row r="54" spans="2:8" x14ac:dyDescent="0.2">
      <c r="B54" s="106"/>
      <c r="C54" s="553"/>
      <c r="D54" s="554"/>
      <c r="E54" s="555"/>
      <c r="F54" s="67"/>
      <c r="G54" s="552"/>
      <c r="H54" s="512"/>
    </row>
    <row r="55" spans="2:8" x14ac:dyDescent="0.2">
      <c r="B55" s="106"/>
      <c r="C55" s="553"/>
      <c r="D55" s="554"/>
      <c r="E55" s="555"/>
      <c r="F55" s="67"/>
      <c r="G55" s="552"/>
      <c r="H55" s="512"/>
    </row>
    <row r="56" spans="2:8" x14ac:dyDescent="0.2">
      <c r="B56" s="106"/>
      <c r="C56" s="553"/>
      <c r="D56" s="554"/>
      <c r="E56" s="555"/>
      <c r="F56" s="67"/>
      <c r="G56" s="552"/>
      <c r="H56" s="512"/>
    </row>
    <row r="57" spans="2:8" x14ac:dyDescent="0.2">
      <c r="B57" s="106"/>
      <c r="C57" s="553"/>
      <c r="D57" s="554"/>
      <c r="E57" s="555"/>
      <c r="F57" s="67"/>
      <c r="G57" s="552"/>
      <c r="H57" s="512"/>
    </row>
    <row r="58" spans="2:8" x14ac:dyDescent="0.2">
      <c r="B58" s="106"/>
      <c r="C58" s="553"/>
      <c r="D58" s="554"/>
      <c r="E58" s="555"/>
      <c r="F58" s="67"/>
      <c r="G58" s="552"/>
      <c r="H58" s="512"/>
    </row>
    <row r="59" spans="2:8" x14ac:dyDescent="0.2">
      <c r="B59" s="106"/>
      <c r="C59" s="553"/>
      <c r="D59" s="554"/>
      <c r="E59" s="555"/>
      <c r="F59" s="67"/>
      <c r="G59" s="552"/>
      <c r="H59" s="512"/>
    </row>
    <row r="60" spans="2:8" x14ac:dyDescent="0.2">
      <c r="B60" s="65"/>
      <c r="C60" s="553"/>
      <c r="D60" s="554"/>
      <c r="E60" s="555"/>
      <c r="F60" s="67"/>
      <c r="G60" s="552"/>
      <c r="H60" s="512"/>
    </row>
    <row r="61" spans="2:8" x14ac:dyDescent="0.2">
      <c r="B61" s="65"/>
      <c r="C61" s="121"/>
      <c r="D61" s="122"/>
      <c r="E61" s="123"/>
      <c r="F61" s="67"/>
      <c r="G61" s="120"/>
      <c r="H61" s="119"/>
    </row>
    <row r="62" spans="2:8" x14ac:dyDescent="0.2">
      <c r="B62" s="65"/>
      <c r="C62" s="121"/>
      <c r="D62" s="122"/>
      <c r="E62" s="123"/>
      <c r="F62" s="67"/>
      <c r="G62" s="120"/>
      <c r="H62" s="119"/>
    </row>
    <row r="63" spans="2:8" x14ac:dyDescent="0.2">
      <c r="B63" s="65"/>
      <c r="C63" s="121"/>
      <c r="D63" s="122"/>
      <c r="E63" s="123"/>
      <c r="F63" s="67"/>
      <c r="G63" s="120"/>
      <c r="H63" s="119"/>
    </row>
    <row r="64" spans="2:8" x14ac:dyDescent="0.2">
      <c r="B64" s="65"/>
      <c r="C64" s="121"/>
      <c r="D64" s="122"/>
      <c r="E64" s="123"/>
      <c r="F64" s="67"/>
      <c r="G64" s="120"/>
      <c r="H64" s="119"/>
    </row>
    <row r="65" spans="2:9" x14ac:dyDescent="0.2">
      <c r="B65" s="106"/>
      <c r="C65" s="553"/>
      <c r="D65" s="554"/>
      <c r="E65" s="555"/>
      <c r="F65" s="67"/>
      <c r="G65" s="552"/>
      <c r="H65" s="512"/>
    </row>
    <row r="66" spans="2:9" x14ac:dyDescent="0.2">
      <c r="B66" s="65"/>
      <c r="C66" s="553"/>
      <c r="D66" s="554"/>
      <c r="E66" s="555"/>
      <c r="F66" s="67"/>
      <c r="G66" s="552"/>
      <c r="H66" s="512"/>
    </row>
    <row r="67" spans="2:9" x14ac:dyDescent="0.2">
      <c r="B67" s="106"/>
      <c r="C67" s="553"/>
      <c r="D67" s="554"/>
      <c r="E67" s="555"/>
      <c r="F67" s="67"/>
      <c r="G67" s="552"/>
      <c r="H67" s="512"/>
    </row>
    <row r="68" spans="2:9" x14ac:dyDescent="0.2">
      <c r="B68" s="106"/>
      <c r="C68" s="553"/>
      <c r="D68" s="554"/>
      <c r="E68" s="555"/>
      <c r="F68" s="67"/>
      <c r="G68" s="552"/>
      <c r="H68" s="512"/>
    </row>
    <row r="69" spans="2:9" x14ac:dyDescent="0.2">
      <c r="B69" s="106"/>
      <c r="C69" s="553"/>
      <c r="D69" s="554"/>
      <c r="E69" s="555"/>
      <c r="F69" s="67"/>
      <c r="G69" s="552"/>
      <c r="H69" s="512"/>
    </row>
    <row r="70" spans="2:9" x14ac:dyDescent="0.2">
      <c r="B70" s="106"/>
      <c r="C70" s="553"/>
      <c r="D70" s="554"/>
      <c r="E70" s="555"/>
      <c r="F70" s="67"/>
      <c r="G70" s="552"/>
      <c r="H70" s="512"/>
    </row>
    <row r="71" spans="2:9" x14ac:dyDescent="0.2">
      <c r="B71" s="106"/>
      <c r="C71" s="553"/>
      <c r="D71" s="554"/>
      <c r="E71" s="555"/>
      <c r="F71" s="67"/>
      <c r="G71" s="552"/>
      <c r="H71" s="512"/>
    </row>
    <row r="72" spans="2:9" x14ac:dyDescent="0.2">
      <c r="B72" s="107"/>
      <c r="C72" s="583"/>
      <c r="D72" s="584"/>
      <c r="E72" s="585"/>
      <c r="F72" s="104"/>
      <c r="G72" s="586"/>
      <c r="H72" s="513"/>
    </row>
    <row r="73" spans="2:9" s="22" customFormat="1" ht="19.5" customHeight="1" x14ac:dyDescent="0.2">
      <c r="B73" s="563" t="s">
        <v>649</v>
      </c>
      <c r="C73" s="564"/>
      <c r="D73" s="564"/>
      <c r="E73" s="564"/>
      <c r="F73" s="564"/>
      <c r="G73" s="565">
        <f>SUM(G9:H72)</f>
        <v>7560437.8499999996</v>
      </c>
      <c r="H73" s="566"/>
      <c r="I73" s="26"/>
    </row>
    <row r="1048496" spans="3:5" x14ac:dyDescent="0.2">
      <c r="C1048496" s="553"/>
      <c r="D1048496" s="553"/>
      <c r="E1048496" s="553"/>
    </row>
  </sheetData>
  <mergeCells count="129">
    <mergeCell ref="B73:F73"/>
    <mergeCell ref="G73:H73"/>
    <mergeCell ref="C1048496:E1048496"/>
    <mergeCell ref="C70:E70"/>
    <mergeCell ref="G70:H70"/>
    <mergeCell ref="C71:E71"/>
    <mergeCell ref="G71:H71"/>
    <mergeCell ref="C72:E72"/>
    <mergeCell ref="G72:H72"/>
    <mergeCell ref="C67:E67"/>
    <mergeCell ref="G67:H67"/>
    <mergeCell ref="C68:E68"/>
    <mergeCell ref="G68:H68"/>
    <mergeCell ref="C69:E69"/>
    <mergeCell ref="G69:H69"/>
    <mergeCell ref="C60:E60"/>
    <mergeCell ref="G60:H60"/>
    <mergeCell ref="C65:E65"/>
    <mergeCell ref="G65:H65"/>
    <mergeCell ref="C66:E66"/>
    <mergeCell ref="G66:H66"/>
    <mergeCell ref="C57:E57"/>
    <mergeCell ref="G57:H57"/>
    <mergeCell ref="C58:E58"/>
    <mergeCell ref="G58:H58"/>
    <mergeCell ref="C59:E59"/>
    <mergeCell ref="G59:H59"/>
    <mergeCell ref="C54:E54"/>
    <mergeCell ref="G54:H54"/>
    <mergeCell ref="C55:E55"/>
    <mergeCell ref="G55:H55"/>
    <mergeCell ref="C56:E56"/>
    <mergeCell ref="G56:H56"/>
    <mergeCell ref="C51:E51"/>
    <mergeCell ref="G51:H51"/>
    <mergeCell ref="C52:E52"/>
    <mergeCell ref="G52:H52"/>
    <mergeCell ref="C53:E53"/>
    <mergeCell ref="G53:H53"/>
    <mergeCell ref="C48:E48"/>
    <mergeCell ref="G48:H48"/>
    <mergeCell ref="C49:E49"/>
    <mergeCell ref="G49:H49"/>
    <mergeCell ref="C50:E50"/>
    <mergeCell ref="G50:H50"/>
    <mergeCell ref="C45:E45"/>
    <mergeCell ref="G45:H45"/>
    <mergeCell ref="C46:E46"/>
    <mergeCell ref="G46:H46"/>
    <mergeCell ref="C47:E47"/>
    <mergeCell ref="G47:H47"/>
    <mergeCell ref="C42:E42"/>
    <mergeCell ref="G42:H42"/>
    <mergeCell ref="C43:E43"/>
    <mergeCell ref="G43:H43"/>
    <mergeCell ref="C44:E44"/>
    <mergeCell ref="G44:H44"/>
    <mergeCell ref="C39:E39"/>
    <mergeCell ref="G39:H39"/>
    <mergeCell ref="C40:E40"/>
    <mergeCell ref="G40:H40"/>
    <mergeCell ref="C41:E41"/>
    <mergeCell ref="G41:H41"/>
    <mergeCell ref="C36:E36"/>
    <mergeCell ref="G36:H36"/>
    <mergeCell ref="C37:E37"/>
    <mergeCell ref="G37:H37"/>
    <mergeCell ref="C38:E38"/>
    <mergeCell ref="G38:H38"/>
    <mergeCell ref="C33:E33"/>
    <mergeCell ref="G33:H33"/>
    <mergeCell ref="C34:E34"/>
    <mergeCell ref="G34:H34"/>
    <mergeCell ref="C35:E35"/>
    <mergeCell ref="G35:H35"/>
    <mergeCell ref="C30:E30"/>
    <mergeCell ref="G30:H30"/>
    <mergeCell ref="C31:E31"/>
    <mergeCell ref="G31:H31"/>
    <mergeCell ref="C32:E32"/>
    <mergeCell ref="G32:H32"/>
    <mergeCell ref="C27:E27"/>
    <mergeCell ref="G27:H27"/>
    <mergeCell ref="C28:E28"/>
    <mergeCell ref="G28:H28"/>
    <mergeCell ref="C29:E29"/>
    <mergeCell ref="G29:H29"/>
    <mergeCell ref="C24:E24"/>
    <mergeCell ref="G24:H24"/>
    <mergeCell ref="C25:E25"/>
    <mergeCell ref="G25:H25"/>
    <mergeCell ref="C26:E26"/>
    <mergeCell ref="G26:H26"/>
    <mergeCell ref="C21:E21"/>
    <mergeCell ref="G21:H21"/>
    <mergeCell ref="C22:E22"/>
    <mergeCell ref="G22:H22"/>
    <mergeCell ref="C23:E23"/>
    <mergeCell ref="G23:H23"/>
    <mergeCell ref="C18:E18"/>
    <mergeCell ref="G18:H18"/>
    <mergeCell ref="C19:E19"/>
    <mergeCell ref="G19:H19"/>
    <mergeCell ref="C20:E20"/>
    <mergeCell ref="G20:H20"/>
    <mergeCell ref="C15:E15"/>
    <mergeCell ref="G15:H15"/>
    <mergeCell ref="C16:E16"/>
    <mergeCell ref="G16:H16"/>
    <mergeCell ref="C17:E17"/>
    <mergeCell ref="G17:H17"/>
    <mergeCell ref="C12:E12"/>
    <mergeCell ref="G12:H12"/>
    <mergeCell ref="C13:E13"/>
    <mergeCell ref="G13:H13"/>
    <mergeCell ref="C14:E14"/>
    <mergeCell ref="G14:H14"/>
    <mergeCell ref="C9:E9"/>
    <mergeCell ref="G9:H9"/>
    <mergeCell ref="C10:E10"/>
    <mergeCell ref="G10:H10"/>
    <mergeCell ref="C11:E11"/>
    <mergeCell ref="G11:H11"/>
    <mergeCell ref="F1:H1"/>
    <mergeCell ref="B4:G6"/>
    <mergeCell ref="H4:H6"/>
    <mergeCell ref="B7:H7"/>
    <mergeCell ref="C8:E8"/>
    <mergeCell ref="G8:H8"/>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B5FDE-208C-463C-B9AE-31DF875FD6A6}">
  <sheetPr>
    <tabColor theme="3" tint="0.59999389629810485"/>
  </sheetPr>
  <dimension ref="B1:O25"/>
  <sheetViews>
    <sheetView tabSelected="1" view="pageBreakPreview" zoomScaleNormal="100" zoomScaleSheetLayoutView="100" zoomScalePageLayoutView="150" workbookViewId="0">
      <selection activeCell="G17" sqref="G17:H17"/>
    </sheetView>
  </sheetViews>
  <sheetFormatPr defaultColWidth="8.85546875" defaultRowHeight="12.75" x14ac:dyDescent="0.2"/>
  <cols>
    <col min="1" max="1" width="0.85546875" style="70" customWidth="1"/>
    <col min="2" max="2" width="11.7109375" style="112" customWidth="1"/>
    <col min="3" max="3" width="45.7109375" style="63" customWidth="1"/>
    <col min="4" max="4" width="13.7109375" style="63" customWidth="1"/>
    <col min="5" max="5" width="5.7109375" style="91" customWidth="1"/>
    <col min="6" max="7" width="15.7109375" style="70" customWidth="1"/>
    <col min="8" max="8" width="15.7109375" style="92" customWidth="1"/>
    <col min="9" max="9" width="0.85546875" style="70" customWidth="1"/>
    <col min="10" max="10" width="8.85546875" style="70"/>
    <col min="11" max="11" width="17.85546875" style="70" bestFit="1" customWidth="1"/>
    <col min="12" max="12" width="12.5703125" style="70" customWidth="1"/>
    <col min="13" max="13" width="9.42578125" style="70" customWidth="1"/>
    <col min="14" max="16384" width="8.85546875" style="70"/>
  </cols>
  <sheetData>
    <row r="1" spans="2:15" x14ac:dyDescent="0.2">
      <c r="B1" s="108" t="str">
        <f>Client1</f>
        <v>Province of KwaZulu-Natal</v>
      </c>
      <c r="C1" s="75"/>
      <c r="D1" s="211"/>
      <c r="E1" s="211"/>
      <c r="F1" s="543" t="str">
        <f>"Contract No. "&amp;ContractNo</f>
        <v>Contract No. ZNB1250/00000/00/PMC/INF/21/T</v>
      </c>
      <c r="G1" s="543"/>
      <c r="H1" s="543"/>
    </row>
    <row r="2" spans="2:15" s="58" customFormat="1" ht="18" customHeight="1" x14ac:dyDescent="0.2">
      <c r="B2" s="109" t="str">
        <f>Client2</f>
        <v>Department of Transport</v>
      </c>
      <c r="C2" s="75"/>
      <c r="D2" s="211"/>
      <c r="E2" s="211"/>
      <c r="F2" s="53"/>
      <c r="G2" s="54"/>
      <c r="H2" s="73"/>
      <c r="L2" s="126"/>
    </row>
    <row r="3" spans="2:15" s="58" customFormat="1" ht="16.5" customHeight="1" x14ac:dyDescent="0.2">
      <c r="B3" s="110"/>
      <c r="C3" s="78"/>
      <c r="D3" s="168"/>
      <c r="E3" s="168"/>
      <c r="F3" s="207"/>
      <c r="G3" s="56"/>
      <c r="H3" s="74"/>
      <c r="J3" s="59"/>
      <c r="K3" s="59"/>
      <c r="L3" s="126"/>
    </row>
    <row r="4" spans="2:15" s="58" customFormat="1" ht="7.5" customHeight="1" x14ac:dyDescent="0.2">
      <c r="B4" s="516" t="str">
        <f>ContractDescription</f>
        <v>UPGRADE TO KWAMAGODA (NKUKHU) RIVER BRIDGE 2002 OVER KWAMAGODA RIVER ON DISTRTICT ROAD D59 KM 0.108 IN THE PITERMARITZBURG REGION</v>
      </c>
      <c r="C4" s="517"/>
      <c r="D4" s="517"/>
      <c r="E4" s="517"/>
      <c r="F4" s="517"/>
      <c r="G4" s="517"/>
      <c r="H4" s="544"/>
      <c r="J4" s="59"/>
      <c r="K4" s="59"/>
      <c r="L4" s="126"/>
    </row>
    <row r="5" spans="2:15" ht="12.75" customHeight="1" x14ac:dyDescent="0.2">
      <c r="B5" s="516"/>
      <c r="C5" s="517"/>
      <c r="D5" s="517"/>
      <c r="E5" s="517"/>
      <c r="F5" s="517"/>
      <c r="G5" s="517"/>
      <c r="H5" s="544"/>
    </row>
    <row r="6" spans="2:15" ht="7.5" customHeight="1" x14ac:dyDescent="0.2">
      <c r="B6" s="518"/>
      <c r="C6" s="519"/>
      <c r="D6" s="519"/>
      <c r="E6" s="519"/>
      <c r="F6" s="519"/>
      <c r="G6" s="519"/>
      <c r="H6" s="545"/>
    </row>
    <row r="7" spans="2:15" ht="25.5" customHeight="1" x14ac:dyDescent="0.2">
      <c r="B7" s="546" t="s">
        <v>648</v>
      </c>
      <c r="C7" s="547"/>
      <c r="D7" s="547"/>
      <c r="E7" s="547"/>
      <c r="F7" s="547"/>
      <c r="G7" s="547"/>
      <c r="H7" s="548"/>
    </row>
    <row r="8" spans="2:15" x14ac:dyDescent="0.2">
      <c r="B8" s="594" t="s">
        <v>695</v>
      </c>
      <c r="C8" s="595"/>
      <c r="D8" s="595"/>
      <c r="E8" s="596"/>
      <c r="F8" s="9" t="s">
        <v>647</v>
      </c>
      <c r="G8" s="550" t="s">
        <v>5</v>
      </c>
      <c r="H8" s="551"/>
      <c r="O8" s="92"/>
    </row>
    <row r="9" spans="2:15" x14ac:dyDescent="0.2">
      <c r="B9" s="597" t="s">
        <v>1057</v>
      </c>
      <c r="C9" s="554"/>
      <c r="D9" s="554"/>
      <c r="E9" s="555"/>
      <c r="F9" s="67"/>
      <c r="G9" s="598">
        <f>'Schedule A Roadworks Estimate'!G71</f>
        <v>344500</v>
      </c>
      <c r="H9" s="599"/>
      <c r="K9" s="175"/>
      <c r="L9" s="175"/>
      <c r="O9" s="92"/>
    </row>
    <row r="10" spans="2:15" x14ac:dyDescent="0.2">
      <c r="B10" s="597" t="s">
        <v>936</v>
      </c>
      <c r="C10" s="554"/>
      <c r="D10" s="554"/>
      <c r="E10" s="555"/>
      <c r="F10" s="67"/>
      <c r="G10" s="598">
        <f>'Schedule B Bridge Estimate'!G70</f>
        <v>0</v>
      </c>
      <c r="H10" s="599"/>
      <c r="K10" s="175"/>
      <c r="O10" s="92"/>
    </row>
    <row r="11" spans="2:15" x14ac:dyDescent="0.2">
      <c r="B11" s="553" t="str">
        <f>F!B69</f>
        <v>TOTAL SCHEDULE F: EXPANDED PUBLIC WORKS PROGRAMME (EPWP)</v>
      </c>
      <c r="C11" s="554"/>
      <c r="D11" s="554"/>
      <c r="E11" s="555"/>
      <c r="F11" s="67"/>
      <c r="G11" s="600">
        <f>F!G69</f>
        <v>535000</v>
      </c>
      <c r="H11" s="601"/>
      <c r="K11" s="175"/>
    </row>
    <row r="12" spans="2:15" x14ac:dyDescent="0.2">
      <c r="B12" s="553" t="str">
        <f>G!B73</f>
        <v>TOTAL SCHEDULE G: CONTRACT PARTICIPATION GOALS</v>
      </c>
      <c r="C12" s="554"/>
      <c r="D12" s="554"/>
      <c r="E12" s="555"/>
      <c r="F12" s="67"/>
      <c r="G12" s="600">
        <f>G!G73</f>
        <v>7560437.8499999996</v>
      </c>
      <c r="H12" s="601"/>
      <c r="K12" s="175"/>
    </row>
    <row r="13" spans="2:15" ht="6" customHeight="1" x14ac:dyDescent="0.2">
      <c r="B13" s="553"/>
      <c r="C13" s="554"/>
      <c r="D13" s="554"/>
      <c r="E13" s="555"/>
      <c r="F13" s="67"/>
      <c r="G13" s="552"/>
      <c r="H13" s="512"/>
      <c r="K13" s="175"/>
    </row>
    <row r="14" spans="2:15" s="22" customFormat="1" ht="19.5" customHeight="1" x14ac:dyDescent="0.2">
      <c r="B14" s="563" t="s">
        <v>700</v>
      </c>
      <c r="C14" s="564"/>
      <c r="D14" s="564"/>
      <c r="E14" s="564"/>
      <c r="F14" s="564"/>
      <c r="G14" s="565">
        <f>SUM(G9:H13)</f>
        <v>8439937.8499999996</v>
      </c>
      <c r="H14" s="566"/>
      <c r="I14" s="26"/>
    </row>
    <row r="15" spans="2:15" s="22" customFormat="1" ht="19.5" customHeight="1" x14ac:dyDescent="0.2">
      <c r="B15" s="602" t="str">
        <f>"CONTINGENCIES 10% of Subtotal 1)"</f>
        <v>CONTINGENCIES 10% of Subtotal 1)</v>
      </c>
      <c r="C15" s="603"/>
      <c r="D15" s="603"/>
      <c r="E15" s="603"/>
      <c r="F15" s="603"/>
      <c r="G15" s="604">
        <f>G14*10%</f>
        <v>843993.78500000003</v>
      </c>
      <c r="H15" s="605"/>
      <c r="I15" s="26"/>
      <c r="J15" s="130">
        <v>0.1</v>
      </c>
    </row>
    <row r="16" spans="2:15" s="22" customFormat="1" ht="19.5" customHeight="1" x14ac:dyDescent="0.2">
      <c r="B16" s="563" t="s">
        <v>701</v>
      </c>
      <c r="C16" s="564"/>
      <c r="D16" s="564"/>
      <c r="E16" s="564"/>
      <c r="F16" s="564"/>
      <c r="G16" s="565">
        <f>SUM(G14:H15)</f>
        <v>9283931.6349999998</v>
      </c>
      <c r="H16" s="566"/>
      <c r="I16" s="26"/>
    </row>
    <row r="17" spans="2:11" s="22" customFormat="1" ht="19.5" customHeight="1" x14ac:dyDescent="0.2">
      <c r="B17" s="602" t="str">
        <f>"CONTRACT PRICE ADJUSTMENT AND RISE &amp; FALL 7,5% of Subtotal 2)"</f>
        <v>CONTRACT PRICE ADJUSTMENT AND RISE &amp; FALL 7,5% of Subtotal 2)</v>
      </c>
      <c r="C17" s="603"/>
      <c r="D17" s="603"/>
      <c r="E17" s="603"/>
      <c r="F17" s="603"/>
      <c r="G17" s="604">
        <f>G16*7.5%</f>
        <v>696294.87262499996</v>
      </c>
      <c r="H17" s="605"/>
      <c r="I17" s="26"/>
      <c r="J17" s="609" t="s">
        <v>1058</v>
      </c>
    </row>
    <row r="18" spans="2:11" s="22" customFormat="1" ht="19.5" customHeight="1" x14ac:dyDescent="0.2">
      <c r="B18" s="563" t="s">
        <v>702</v>
      </c>
      <c r="C18" s="564"/>
      <c r="D18" s="564"/>
      <c r="E18" s="564"/>
      <c r="F18" s="564"/>
      <c r="G18" s="565">
        <f>SUM(G16:H17)</f>
        <v>9980226.5076250006</v>
      </c>
      <c r="H18" s="566"/>
      <c r="I18" s="26"/>
    </row>
    <row r="19" spans="2:11" s="22" customFormat="1" ht="19.5" customHeight="1" x14ac:dyDescent="0.2">
      <c r="B19" s="602" t="s">
        <v>650</v>
      </c>
      <c r="C19" s="603"/>
      <c r="D19" s="603"/>
      <c r="E19" s="603"/>
      <c r="F19" s="603"/>
      <c r="G19" s="604">
        <f>G18*15%</f>
        <v>1497033.9761437501</v>
      </c>
      <c r="H19" s="605"/>
      <c r="I19" s="26"/>
      <c r="J19" s="130">
        <v>0.15</v>
      </c>
    </row>
    <row r="20" spans="2:11" s="22" customFormat="1" ht="19.5" customHeight="1" x14ac:dyDescent="0.2">
      <c r="B20" s="563" t="s">
        <v>651</v>
      </c>
      <c r="C20" s="564"/>
      <c r="D20" s="564"/>
      <c r="E20" s="564"/>
      <c r="F20" s="564"/>
      <c r="G20" s="565">
        <f>SUM(G18:H19)</f>
        <v>11477260.48376875</v>
      </c>
      <c r="H20" s="566"/>
      <c r="I20" s="26"/>
      <c r="K20" s="175"/>
    </row>
    <row r="22" spans="2:11" ht="69.95" customHeight="1" x14ac:dyDescent="0.2">
      <c r="B22" s="606" t="s">
        <v>703</v>
      </c>
      <c r="C22" s="606"/>
      <c r="D22" s="606"/>
      <c r="E22" s="606"/>
      <c r="F22" s="606"/>
      <c r="G22" s="606"/>
      <c r="H22" s="606"/>
    </row>
    <row r="23" spans="2:11" x14ac:dyDescent="0.2">
      <c r="B23" s="217"/>
      <c r="C23" s="217"/>
      <c r="D23" s="217"/>
      <c r="E23" s="217"/>
      <c r="F23" s="217"/>
      <c r="G23" s="217"/>
      <c r="H23" s="217"/>
    </row>
    <row r="24" spans="2:11" x14ac:dyDescent="0.2">
      <c r="B24" s="607" t="s">
        <v>652</v>
      </c>
      <c r="C24" s="607"/>
      <c r="D24" s="607"/>
      <c r="E24" s="607"/>
      <c r="F24" s="607"/>
      <c r="G24" s="607"/>
      <c r="H24" s="607"/>
    </row>
    <row r="25" spans="2:11" ht="39.950000000000003" customHeight="1" x14ac:dyDescent="0.2">
      <c r="B25" s="608" t="s">
        <v>653</v>
      </c>
      <c r="C25" s="608"/>
      <c r="D25" s="608"/>
      <c r="E25" s="608"/>
      <c r="F25" s="608"/>
      <c r="G25" s="608"/>
      <c r="H25" s="608"/>
    </row>
  </sheetData>
  <mergeCells count="33">
    <mergeCell ref="B22:H22"/>
    <mergeCell ref="B24:H24"/>
    <mergeCell ref="B25:H25"/>
    <mergeCell ref="B18:F18"/>
    <mergeCell ref="G18:H18"/>
    <mergeCell ref="B19:F19"/>
    <mergeCell ref="G19:H19"/>
    <mergeCell ref="B20:F20"/>
    <mergeCell ref="G20:H20"/>
    <mergeCell ref="B15:F15"/>
    <mergeCell ref="G15:H15"/>
    <mergeCell ref="B16:F16"/>
    <mergeCell ref="G16:H16"/>
    <mergeCell ref="B17:F17"/>
    <mergeCell ref="G17:H17"/>
    <mergeCell ref="B12:E12"/>
    <mergeCell ref="G12:H12"/>
    <mergeCell ref="B13:E13"/>
    <mergeCell ref="G13:H13"/>
    <mergeCell ref="B14:F14"/>
    <mergeCell ref="G14:H14"/>
    <mergeCell ref="B9:E9"/>
    <mergeCell ref="G9:H9"/>
    <mergeCell ref="B10:E10"/>
    <mergeCell ref="G10:H10"/>
    <mergeCell ref="B11:E11"/>
    <mergeCell ref="G11:H11"/>
    <mergeCell ref="F1:H1"/>
    <mergeCell ref="B4:G6"/>
    <mergeCell ref="H4:H6"/>
    <mergeCell ref="B7:H7"/>
    <mergeCell ref="B8:E8"/>
    <mergeCell ref="G8:H8"/>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56</vt:i4>
      </vt:variant>
    </vt:vector>
  </HeadingPairs>
  <TitlesOfParts>
    <vt:vector size="99" baseType="lpstr">
      <vt:lpstr>Information</vt:lpstr>
      <vt:lpstr>C1.2</vt:lpstr>
      <vt:lpstr>C1.3</vt:lpstr>
      <vt:lpstr>C1.4</vt:lpstr>
      <vt:lpstr>C1.5</vt:lpstr>
      <vt:lpstr>C1.6</vt:lpstr>
      <vt:lpstr>C1.7</vt:lpstr>
      <vt:lpstr>C2.1</vt:lpstr>
      <vt:lpstr>C3.1</vt:lpstr>
      <vt:lpstr>C3.2</vt:lpstr>
      <vt:lpstr>C3.3</vt:lpstr>
      <vt:lpstr>C4.1</vt:lpstr>
      <vt:lpstr>C4.2</vt:lpstr>
      <vt:lpstr>C4.3</vt:lpstr>
      <vt:lpstr>C4.4</vt:lpstr>
      <vt:lpstr>C5.1</vt:lpstr>
      <vt:lpstr>C5.2</vt:lpstr>
      <vt:lpstr>C5.4</vt:lpstr>
      <vt:lpstr>C8.1</vt:lpstr>
      <vt:lpstr>C9.1</vt:lpstr>
      <vt:lpstr>C11.1</vt:lpstr>
      <vt:lpstr>C11.2</vt:lpstr>
      <vt:lpstr>C11.4</vt:lpstr>
      <vt:lpstr>C11.5</vt:lpstr>
      <vt:lpstr>C11.6</vt:lpstr>
      <vt:lpstr>C11.7 </vt:lpstr>
      <vt:lpstr>C11.8</vt:lpstr>
      <vt:lpstr>C11.9</vt:lpstr>
      <vt:lpstr>C20.1</vt:lpstr>
      <vt:lpstr>Schedule A Roadworks Estimate</vt:lpstr>
      <vt:lpstr>C13.1</vt:lpstr>
      <vt:lpstr>C13.2</vt:lpstr>
      <vt:lpstr>C13.3</vt:lpstr>
      <vt:lpstr>C13.4</vt:lpstr>
      <vt:lpstr>C13.6</vt:lpstr>
      <vt:lpstr>C13.7</vt:lpstr>
      <vt:lpstr>C13.8</vt:lpstr>
      <vt:lpstr>Schedule B Bridge Estimate</vt:lpstr>
      <vt:lpstr>Schedule F</vt:lpstr>
      <vt:lpstr>F</vt:lpstr>
      <vt:lpstr>Schedule G</vt:lpstr>
      <vt:lpstr>G</vt:lpstr>
      <vt:lpstr>Summary Estimate</vt:lpstr>
      <vt:lpstr>Client1</vt:lpstr>
      <vt:lpstr>Client2</vt:lpstr>
      <vt:lpstr>ContractDescription</vt:lpstr>
      <vt:lpstr>ContractNo</vt:lpstr>
      <vt:lpstr>C1.2!Print_Area</vt:lpstr>
      <vt:lpstr>C1.3!Print_Area</vt:lpstr>
      <vt:lpstr>C1.4!Print_Area</vt:lpstr>
      <vt:lpstr>C1.5!Print_Area</vt:lpstr>
      <vt:lpstr>C1.6!Print_Area</vt:lpstr>
      <vt:lpstr>C1.7!Print_Area</vt:lpstr>
      <vt:lpstr>C11.1!Print_Area</vt:lpstr>
      <vt:lpstr>C11.2!Print_Area</vt:lpstr>
      <vt:lpstr>C11.4!Print_Area</vt:lpstr>
      <vt:lpstr>C11.5!Print_Area</vt:lpstr>
      <vt:lpstr>C11.6!Print_Area</vt:lpstr>
      <vt:lpstr>'C11.7 '!Print_Area</vt:lpstr>
      <vt:lpstr>C11.8!Print_Area</vt:lpstr>
      <vt:lpstr>C11.9!Print_Area</vt:lpstr>
      <vt:lpstr>C13.1!Print_Area</vt:lpstr>
      <vt:lpstr>C13.2!Print_Area</vt:lpstr>
      <vt:lpstr>C13.3!Print_Area</vt:lpstr>
      <vt:lpstr>C13.4!Print_Area</vt:lpstr>
      <vt:lpstr>C13.6!Print_Area</vt:lpstr>
      <vt:lpstr>C13.7!Print_Area</vt:lpstr>
      <vt:lpstr>C13.8!Print_Area</vt:lpstr>
      <vt:lpstr>C2.1!Print_Area</vt:lpstr>
      <vt:lpstr>C20.1!Print_Area</vt:lpstr>
      <vt:lpstr>C3.1!Print_Area</vt:lpstr>
      <vt:lpstr>C3.2!Print_Area</vt:lpstr>
      <vt:lpstr>C3.3!Print_Area</vt:lpstr>
      <vt:lpstr>C4.1!Print_Area</vt:lpstr>
      <vt:lpstr>C4.2!Print_Area</vt:lpstr>
      <vt:lpstr>C4.3!Print_Area</vt:lpstr>
      <vt:lpstr>C4.4!Print_Area</vt:lpstr>
      <vt:lpstr>C5.1!Print_Area</vt:lpstr>
      <vt:lpstr>C5.2!Print_Area</vt:lpstr>
      <vt:lpstr>C5.4!Print_Area</vt:lpstr>
      <vt:lpstr>C8.1!Print_Area</vt:lpstr>
      <vt:lpstr>C9.1!Print_Area</vt:lpstr>
      <vt:lpstr>F!Print_Area</vt:lpstr>
      <vt:lpstr>G!Print_Area</vt:lpstr>
      <vt:lpstr>'Schedule A Roadworks Estimate'!Print_Area</vt:lpstr>
      <vt:lpstr>'Schedule B Bridge Estimate'!Print_Area</vt:lpstr>
      <vt:lpstr>'Schedule F'!Print_Area</vt:lpstr>
      <vt:lpstr>'Schedule G'!Print_Area</vt:lpstr>
      <vt:lpstr>'Summary Estimate'!Print_Area</vt:lpstr>
      <vt:lpstr>C11.1!Print_Titles</vt:lpstr>
      <vt:lpstr>C11.2!Print_Titles</vt:lpstr>
      <vt:lpstr>C11.4!Print_Titles</vt:lpstr>
      <vt:lpstr>C11.5!Print_Titles</vt:lpstr>
      <vt:lpstr>C11.6!Print_Titles</vt:lpstr>
      <vt:lpstr>'C11.7 '!Print_Titles</vt:lpstr>
      <vt:lpstr>C11.8!Print_Titles</vt:lpstr>
      <vt:lpstr>C11.9!Print_Titles</vt:lpstr>
      <vt:lpstr>C2.1!Print_Titles</vt:lpstr>
      <vt:lpstr>C4.4!Print_Titles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Tjaart vd Walt</dc:creator>
  <cp:lastModifiedBy>Mbalenhle</cp:lastModifiedBy>
  <cp:lastPrinted>2022-04-01T07:54:41Z</cp:lastPrinted>
  <dcterms:created xsi:type="dcterms:W3CDTF">2002-10-04T09:45:02Z</dcterms:created>
  <dcterms:modified xsi:type="dcterms:W3CDTF">2022-06-08T13:30:18Z</dcterms:modified>
</cp:coreProperties>
</file>